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associationbilancarbone.sharepoint.com/sites/AssociationBilanCarbone/Documents partages/PEBC/Outil/"/>
    </mc:Choice>
  </mc:AlternateContent>
  <xr:revisionPtr revIDLastSave="153" documentId="8_{196DFFF9-1B44-414D-9C7F-4D91170B1499}" xr6:coauthVersionLast="47" xr6:coauthVersionMax="47" xr10:uidLastSave="{99C5BC6F-B95B-498B-877F-338EAC1E250B}"/>
  <bookViews>
    <workbookView xWindow="28680" yWindow="-5265" windowWidth="29040" windowHeight="15720" xr2:uid="{00000000-000D-0000-FFFF-FFFF00000000}"/>
  </bookViews>
  <sheets>
    <sheet name="Accueil" sheetId="1" r:id="rId1"/>
    <sheet name="Energie" sheetId="3" r:id="rId2"/>
    <sheet name="Restauration" sheetId="4" r:id="rId3"/>
    <sheet name="Déplacements" sheetId="5" r:id="rId4"/>
    <sheet name="Achats" sheetId="6" r:id="rId5"/>
    <sheet name="Immobilisations" sheetId="7" r:id="rId6"/>
    <sheet name="Objectifs de réduction" sheetId="9" state="hidden" r:id="rId7"/>
    <sheet name="Actions" sheetId="10" state="hidden" r:id="rId8"/>
    <sheet name="Conclusion" sheetId="11"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6" l="1"/>
  <c r="E37" i="6"/>
  <c r="E38" i="6"/>
  <c r="E39" i="6"/>
  <c r="E40" i="6"/>
  <c r="E41" i="6"/>
  <c r="E35" i="6"/>
  <c r="D36" i="6"/>
  <c r="D37" i="6"/>
  <c r="D38" i="6"/>
  <c r="D39" i="6"/>
  <c r="D40" i="6"/>
  <c r="D41" i="6"/>
  <c r="D35" i="6"/>
  <c r="E30" i="6"/>
  <c r="E29" i="6"/>
  <c r="E28" i="6"/>
  <c r="E27" i="6"/>
  <c r="D30" i="6"/>
  <c r="D29" i="6"/>
  <c r="D28" i="6"/>
  <c r="D27" i="6"/>
  <c r="E42" i="6"/>
  <c r="D36" i="7"/>
  <c r="E36" i="7" s="1"/>
  <c r="F36" i="7"/>
  <c r="D37" i="7"/>
  <c r="E37" i="7"/>
  <c r="F37" i="7"/>
  <c r="D38" i="7"/>
  <c r="E38" i="7"/>
  <c r="F38" i="7"/>
  <c r="D39" i="7"/>
  <c r="E39" i="7"/>
  <c r="F39" i="7"/>
  <c r="F35" i="7"/>
  <c r="E35" i="7"/>
  <c r="D35" i="7"/>
  <c r="D28" i="7"/>
  <c r="E28" i="7"/>
  <c r="F28" i="7"/>
  <c r="D29" i="7"/>
  <c r="E29" i="7"/>
  <c r="F29" i="7"/>
  <c r="D30" i="7"/>
  <c r="E30" i="7"/>
  <c r="F30" i="7"/>
  <c r="D31" i="7"/>
  <c r="E31" i="7" s="1"/>
  <c r="F31" i="7"/>
  <c r="F27" i="7"/>
  <c r="E27" i="7"/>
  <c r="D27" i="7"/>
  <c r="D20" i="7"/>
  <c r="E20" i="7" s="1"/>
  <c r="F20" i="7"/>
  <c r="D21" i="7"/>
  <c r="E21" i="7" s="1"/>
  <c r="F21" i="7"/>
  <c r="D22" i="7"/>
  <c r="E22" i="7"/>
  <c r="F22" i="7"/>
  <c r="D23" i="7"/>
  <c r="E23" i="7" s="1"/>
  <c r="F23" i="7"/>
  <c r="F19" i="7"/>
  <c r="E19" i="7"/>
  <c r="D19" i="7"/>
  <c r="D11" i="7"/>
  <c r="E11" i="7" s="1"/>
  <c r="F11" i="7"/>
  <c r="D12" i="7"/>
  <c r="E12" i="7" s="1"/>
  <c r="F12" i="7"/>
  <c r="D13" i="7"/>
  <c r="E13" i="7" s="1"/>
  <c r="F13" i="7"/>
  <c r="D14" i="7"/>
  <c r="E14" i="7"/>
  <c r="F14" i="7"/>
  <c r="F10" i="7"/>
  <c r="E10" i="7"/>
  <c r="D10" i="7"/>
  <c r="D20" i="6"/>
  <c r="E20" i="6"/>
  <c r="F20" i="6"/>
  <c r="D21" i="6"/>
  <c r="E21" i="6"/>
  <c r="F21" i="6"/>
  <c r="D22" i="6"/>
  <c r="E22" i="6"/>
  <c r="F22" i="6"/>
  <c r="F19" i="6"/>
  <c r="E19" i="6"/>
  <c r="D19" i="6"/>
  <c r="D11" i="6"/>
  <c r="E11" i="6"/>
  <c r="F11" i="6"/>
  <c r="D12" i="6"/>
  <c r="E12" i="6"/>
  <c r="F12" i="6"/>
  <c r="D13" i="6"/>
  <c r="E13" i="6"/>
  <c r="F13" i="6"/>
  <c r="D14" i="6"/>
  <c r="E14" i="6"/>
  <c r="F14" i="6"/>
  <c r="F10" i="6"/>
  <c r="E10" i="6"/>
  <c r="D10" i="6"/>
  <c r="D53" i="4"/>
  <c r="E53" i="4"/>
  <c r="D54" i="4"/>
  <c r="E54" i="4"/>
  <c r="D55" i="4"/>
  <c r="E55" i="4"/>
  <c r="D56" i="4"/>
  <c r="E56" i="4"/>
  <c r="D57" i="4"/>
  <c r="E57" i="4"/>
  <c r="D58" i="4"/>
  <c r="E58" i="4"/>
  <c r="E52" i="4"/>
  <c r="D52" i="4"/>
  <c r="D42" i="4"/>
  <c r="E42" i="4"/>
  <c r="D43" i="4"/>
  <c r="E43" i="4"/>
  <c r="D44" i="4"/>
  <c r="E44" i="4"/>
  <c r="D45" i="4"/>
  <c r="E45" i="4"/>
  <c r="D46" i="4"/>
  <c r="E46" i="4"/>
  <c r="D47" i="4"/>
  <c r="E47" i="4"/>
  <c r="E41" i="4"/>
  <c r="D41" i="4"/>
  <c r="D31" i="4"/>
  <c r="E31" i="4"/>
  <c r="D32" i="4"/>
  <c r="E32" i="4"/>
  <c r="D33" i="4"/>
  <c r="E33" i="4"/>
  <c r="D34" i="4"/>
  <c r="E34" i="4"/>
  <c r="D35" i="4"/>
  <c r="E35" i="4"/>
  <c r="D36" i="4"/>
  <c r="E36" i="4"/>
  <c r="E30" i="4"/>
  <c r="D30" i="4"/>
  <c r="D19" i="4"/>
  <c r="E19" i="4"/>
  <c r="D20" i="4"/>
  <c r="E20" i="4"/>
  <c r="D21" i="4"/>
  <c r="E21" i="4"/>
  <c r="D22" i="4"/>
  <c r="E22" i="4"/>
  <c r="D23" i="4"/>
  <c r="E23" i="4"/>
  <c r="D24" i="4"/>
  <c r="E24" i="4"/>
  <c r="D25" i="4"/>
  <c r="E25" i="4"/>
  <c r="E18" i="4"/>
  <c r="D18" i="4"/>
  <c r="D11" i="4"/>
  <c r="E11" i="4"/>
  <c r="D12" i="4"/>
  <c r="E12" i="4"/>
  <c r="D13" i="4"/>
  <c r="E13" i="4"/>
  <c r="E10" i="4"/>
  <c r="D10" i="4"/>
  <c r="D38" i="3"/>
  <c r="E38" i="3"/>
  <c r="D39" i="3"/>
  <c r="E39" i="3"/>
  <c r="D40" i="3"/>
  <c r="E40" i="3"/>
  <c r="E37" i="3"/>
  <c r="D37" i="3"/>
  <c r="D30" i="3"/>
  <c r="E30" i="3"/>
  <c r="D31" i="3"/>
  <c r="E31" i="3"/>
  <c r="D32" i="3"/>
  <c r="E32" i="3"/>
  <c r="E29" i="3"/>
  <c r="D29" i="3"/>
  <c r="D22" i="3"/>
  <c r="E22" i="3"/>
  <c r="D23" i="3"/>
  <c r="E23" i="3"/>
  <c r="D24" i="3"/>
  <c r="E24" i="3"/>
  <c r="E21" i="3"/>
  <c r="D21" i="3"/>
  <c r="E11" i="3"/>
  <c r="E12" i="3"/>
  <c r="E13" i="3"/>
  <c r="E14" i="3"/>
  <c r="E15" i="3"/>
  <c r="E16" i="3"/>
  <c r="E10" i="3"/>
  <c r="E27" i="5"/>
  <c r="E28" i="5"/>
  <c r="E29" i="5"/>
  <c r="E26" i="5"/>
  <c r="D27" i="5"/>
  <c r="D28" i="5"/>
  <c r="D29" i="5"/>
  <c r="D26" i="5"/>
  <c r="E19" i="5"/>
  <c r="E20" i="5"/>
  <c r="E21" i="5"/>
  <c r="E18" i="5"/>
  <c r="D19" i="5"/>
  <c r="D20" i="5"/>
  <c r="D21" i="5"/>
  <c r="D18" i="5"/>
  <c r="E11" i="5"/>
  <c r="E12" i="5"/>
  <c r="E13" i="5"/>
  <c r="E10" i="5"/>
  <c r="D11" i="5"/>
  <c r="D12" i="5"/>
  <c r="D13" i="5"/>
  <c r="D10" i="5"/>
  <c r="F40" i="7"/>
  <c r="E40" i="7"/>
  <c r="F32" i="7"/>
  <c r="E32" i="7"/>
  <c r="F24" i="7"/>
  <c r="E24" i="7"/>
  <c r="F15" i="7"/>
  <c r="E15" i="7"/>
  <c r="E31" i="6"/>
  <c r="F23" i="6"/>
  <c r="F15" i="6"/>
  <c r="E30" i="5"/>
  <c r="D30" i="5"/>
  <c r="E22" i="5"/>
  <c r="D22" i="5"/>
  <c r="E14" i="5"/>
  <c r="E59" i="4"/>
  <c r="D59" i="4"/>
  <c r="E48" i="4"/>
  <c r="D48" i="4"/>
  <c r="E37" i="4"/>
  <c r="D37" i="4"/>
  <c r="E26" i="4"/>
  <c r="E14" i="4"/>
  <c r="D14" i="4"/>
  <c r="E41" i="3"/>
  <c r="E33" i="3"/>
  <c r="E25" i="3"/>
  <c r="D25" i="3"/>
  <c r="E17" i="3"/>
  <c r="D16" i="3"/>
  <c r="D15" i="3"/>
  <c r="D14" i="3"/>
  <c r="D13" i="3"/>
  <c r="D17" i="3" s="1"/>
  <c r="D12" i="3"/>
  <c r="D11" i="3"/>
  <c r="D10" i="3"/>
  <c r="E15" i="6" l="1"/>
  <c r="E23" i="6"/>
  <c r="D31" i="6"/>
  <c r="D26" i="4"/>
  <c r="D14" i="5"/>
  <c r="D33" i="3"/>
  <c r="D41" i="3" l="1"/>
  <c r="D42" i="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<sst xmlns="http://schemas.openxmlformats.org/spreadsheetml/2006/main" count="810" uniqueCount="310">
  <si>
    <t>Raccourcis pour naviguer</t>
  </si>
  <si>
    <t>Restauration</t>
  </si>
  <si>
    <t>Déplacements</t>
  </si>
  <si>
    <t>Fournitures</t>
  </si>
  <si>
    <t>Energie</t>
  </si>
  <si>
    <t>Immobilisations</t>
  </si>
  <si>
    <t xml:space="preserve">
Le Projet Etablissements Bas Carbone (PEBC) est une initiative de l'Association pour la transition Bas Carbone (ABC) et Avenir Climatique, rejoints plus tard par Renaissance Ecologique, dans le contexte des engagements de la France à atteindre la neutralité carbone en 2050, ce qui signifie une réducation des émissions de minimum 75% par rapport aux années 1990.
Le projet a pour but de faire réaliser par les élèves d'un collège ou d'un lycée le bilan simplifié des émissions de gaz à effet de serre de leur établissement. Ce faisant, les élèves entameront un dialogue avec toutes les parties prenantes, qui permettra de créer un plan d'actions cohérent vis à vis des problématiques de l'établissement. Le projet se termine donc sur la mise en place des actions de réduction, et du suivi de chacune par les élèves, grâce à des indicateurs de progrès.
Un nouveau PEBC pourra être réalisé quelques années plus tard pour faire le point sur l'avancée des réductions !
</t>
  </si>
  <si>
    <t>Incertitude</t>
  </si>
  <si>
    <t>TOTAL</t>
  </si>
  <si>
    <t>Factures d'électricité</t>
  </si>
  <si>
    <t>Repas</t>
  </si>
  <si>
    <t>Type de construction</t>
  </si>
  <si>
    <t>Ingrédients</t>
  </si>
  <si>
    <t>Déplacement des adultes</t>
  </si>
  <si>
    <t>Voyages scolaires</t>
  </si>
  <si>
    <t>Electronique et produits chimiques</t>
  </si>
  <si>
    <t>Articles de sport</t>
  </si>
  <si>
    <t>Equipements informatique</t>
  </si>
  <si>
    <t>Mobilier</t>
  </si>
  <si>
    <t>Autres</t>
  </si>
  <si>
    <t>Temps passé sur ce poste ?</t>
  </si>
  <si>
    <t>L'outil de collecte à utiliser pour cet onglet est le :</t>
  </si>
  <si>
    <t>Ton établissement dispose sans doute d'une (ou plusieurs) chaudière(s). Ces appareils consomment du fioul, du gaz ou du bois pour produire de la chaleur, mais émettent au passage beaucoup de GES. Indique ici quelle est la quantité de combustible consommée par an (par exemple, entre Janvier et Décembre 2019) par ton établissement :</t>
  </si>
  <si>
    <t>Chaudière ou autre machine consommant du combustible</t>
  </si>
  <si>
    <t>Type de combustible</t>
  </si>
  <si>
    <t>Quantité (kWh)</t>
  </si>
  <si>
    <t>Emissions (kgCO2e)</t>
  </si>
  <si>
    <t>Chaudière #1</t>
  </si>
  <si>
    <t>Chaudière #2</t>
  </si>
  <si>
    <r>
      <rPr>
        <sz val="12"/>
        <color theme="1"/>
        <rFont val="Arial"/>
      </rPr>
      <t xml:space="preserve">Ton établissement est connecté au réseau électrique français. Cette électricité est produite en France par des centrales nucléaires, des barrages, des centrales à charbon et de plus en plus d'éoliennes, panneaux solaires et autres moyens de production d'énergie renouvelable. Indique ici la quantité d'électricité </t>
    </r>
    <r>
      <rPr>
        <b/>
        <sz val="12"/>
        <color theme="1"/>
        <rFont val="Arial"/>
      </rPr>
      <t>consommée</t>
    </r>
    <r>
      <rPr>
        <sz val="12"/>
        <color theme="1"/>
        <rFont val="Arial"/>
      </rPr>
      <t xml:space="preserve"> par ton établissement entre Janvier et Décembre 2019 :</t>
    </r>
  </si>
  <si>
    <t>Source d'électricité</t>
  </si>
  <si>
    <t>Facture #1</t>
  </si>
  <si>
    <t>Facture #2</t>
  </si>
  <si>
    <t>Ton établissement utilise peut-être de la climatisation : les climatiseurs utilisent des gaz frigorigènes au pouvoir de réchauffement très élevé. Il faudra ici te renseigner sur le type de gaz utilisé par ces climatiseurs, et la quantité de gaz qui aura fuité pendant la période étudiée (classiquement une année). Pour t'aider, utilise les calculettes de l'onglet Utilitaires.</t>
  </si>
  <si>
    <t>Types de climatiseur</t>
  </si>
  <si>
    <t>Types de gaz utilisés</t>
  </si>
  <si>
    <t>Quantité (kg émis)</t>
  </si>
  <si>
    <t>Type #1</t>
  </si>
  <si>
    <t>Type #2</t>
  </si>
  <si>
    <t>Ton établissement dispose sans doute de salles de TP, équipées de bec bunsen : ces appareils utilisent du gaz naturel pour produire une flamme, et émettent donc des gaz à effet de serre ! On estimera les gaz à effet de serre émis en partant du principe que 100% du gaz est consommé. Renseigne toi sur la consommation en gaz des salles de TP, des ateliers et autres classes et indique ici les quantités de CO2 associées !</t>
  </si>
  <si>
    <t>Usages spécifiques</t>
  </si>
  <si>
    <t>Types de gaz émis</t>
  </si>
  <si>
    <t>Combustibles</t>
  </si>
  <si>
    <t>facteur d'émission</t>
  </si>
  <si>
    <t>Unité</t>
  </si>
  <si>
    <t>Source</t>
  </si>
  <si>
    <t>Fioul domestique</t>
  </si>
  <si>
    <t>kgCO2e/litre</t>
  </si>
  <si>
    <t>Base Empreinte</t>
  </si>
  <si>
    <t>Fioul lourd</t>
  </si>
  <si>
    <t>Gaz Naturel</t>
  </si>
  <si>
    <t>kgCO2e/m3</t>
  </si>
  <si>
    <t>Granulés bois - 8% d'humidité</t>
  </si>
  <si>
    <t>kgCO2e/kWh PCI</t>
  </si>
  <si>
    <t>Biopropane/mix annuel</t>
  </si>
  <si>
    <t>Réseau de chaleur</t>
  </si>
  <si>
    <t>kgCO2e/kWh</t>
  </si>
  <si>
    <t>Electricité</t>
  </si>
  <si>
    <t>Electricité de réseau en France</t>
  </si>
  <si>
    <t>Climatisation - gaz frigo</t>
  </si>
  <si>
    <t>R134a</t>
  </si>
  <si>
    <t>kgCO2e/kg</t>
  </si>
  <si>
    <t>R22 (gaz interdit à la vente depuis 2015)</t>
  </si>
  <si>
    <t>R32</t>
  </si>
  <si>
    <t>R404a (gaz interdit à la vente d'ici 2020)</t>
  </si>
  <si>
    <t>R407c</t>
  </si>
  <si>
    <t>R410a</t>
  </si>
  <si>
    <t>R452a</t>
  </si>
  <si>
    <t>R513a</t>
  </si>
  <si>
    <t>R744 - CO2</t>
  </si>
  <si>
    <t>Gaz classiques</t>
  </si>
  <si>
    <t>CO2</t>
  </si>
  <si>
    <t>CH4 fossile</t>
  </si>
  <si>
    <t>CH4 biogénique</t>
  </si>
  <si>
    <t>N2O</t>
  </si>
  <si>
    <t>SF6</t>
  </si>
  <si>
    <t>NF3</t>
  </si>
  <si>
    <t>débutant : repas</t>
  </si>
  <si>
    <t>avancé : repas (détaillés) ; fret ; déchets</t>
  </si>
  <si>
    <t>Nous allons ici calculer les émissions liées aux repas servis à la cantine, au self ou au restaurant de ton établissement. Attention, il faut que tu calcules tous les repas pour une année ! Nous te conseillons d'ailleurs, de calculer pour l'année 2019, de Janvier à Décembre !</t>
  </si>
  <si>
    <t>Types de repas</t>
  </si>
  <si>
    <t>Nombre</t>
  </si>
  <si>
    <t>Repas moyen</t>
  </si>
  <si>
    <t>Repas végétarien</t>
  </si>
  <si>
    <t>Repas - à dominante animale (avec viande rouge)</t>
  </si>
  <si>
    <t>Repas - à dominante animale (avec viande blanche)</t>
  </si>
  <si>
    <t>Si tu veux, tu peux aussi choisir de calculer les émissions selon les ingrédients de chaque repas. C'est plus complexe, mais aussi bien plus précis !</t>
  </si>
  <si>
    <t>Type d'ingrédient</t>
  </si>
  <si>
    <t>kg d'ingrédients</t>
  </si>
  <si>
    <t>Ingrédient #1</t>
  </si>
  <si>
    <t>Ingrédient #2</t>
  </si>
  <si>
    <t>Ton établissement dispose sans doute d'une cantine ou d'un self. Tous les aliments que tu y manges y sont apportés par différents moyens de transport, qui ont émis des gaz à effet de serre. Indique ici les différents véhicules utilisés pour livrer le restaurant, pendant toute l'année dernière si tu peux ! Attention à l'unité demandée ;)</t>
  </si>
  <si>
    <t>Camions, peut-être avions ou trains</t>
  </si>
  <si>
    <t>Type de transporteur</t>
  </si>
  <si>
    <t>Quantité (t) x distance parcourue (km)</t>
  </si>
  <si>
    <t>Fournisseur #1</t>
  </si>
  <si>
    <t>Fournisseur #2</t>
  </si>
  <si>
    <t>Tu n'es pas sans savoir qu'une grande quantité de ce qui est préparé à la cantine finit à la poubelle. Mais ce n'est pas la fin ! Car une fois dans un grand sac plastique, les déchets sont récupérés par camion, emmenés jusqu'à différents sites pour être compostés (12%), incinérés (31%) ou simplement mis en décharge et enfouis (55%). Ce qui induit évidemment des émissions de GES !</t>
  </si>
  <si>
    <t>Déchets organiques</t>
  </si>
  <si>
    <t>Traitements</t>
  </si>
  <si>
    <t>kg de déchets</t>
  </si>
  <si>
    <t>Traitement #1</t>
  </si>
  <si>
    <t>Traitement #2</t>
  </si>
  <si>
    <t>Mais il se pourrait qu'il y ait d'autres déchets, par exemple des couverts en plastique, ou des pots en verre. Voici où tu peux les comptabiliser.</t>
  </si>
  <si>
    <t>Autres déchets</t>
  </si>
  <si>
    <t>Menu #1</t>
  </si>
  <si>
    <t>Menu #2</t>
  </si>
  <si>
    <t>Menu #3</t>
  </si>
  <si>
    <t>Blanc de poulet</t>
  </si>
  <si>
    <t>Lardons</t>
  </si>
  <si>
    <t>Saucisse de porc</t>
  </si>
  <si>
    <t>Steak de boeuf</t>
  </si>
  <si>
    <t>Viande de porc</t>
  </si>
  <si>
    <t>Saucisson de porc</t>
  </si>
  <si>
    <t>Thon en boite</t>
  </si>
  <si>
    <t>Truite ou saumon (pavé)</t>
  </si>
  <si>
    <t>Truite ou saumon (fumé)</t>
  </si>
  <si>
    <t>Poisson (filet)</t>
  </si>
  <si>
    <t>Oeuf</t>
  </si>
  <si>
    <t>Beurre</t>
  </si>
  <si>
    <t>Céréales</t>
  </si>
  <si>
    <t>Frites surgelées</t>
  </si>
  <si>
    <t>Pain</t>
  </si>
  <si>
    <t>Pâtes</t>
  </si>
  <si>
    <t>Riz</t>
  </si>
  <si>
    <t>Semoule</t>
  </si>
  <si>
    <t>Brocoli</t>
  </si>
  <si>
    <t>Carotte</t>
  </si>
  <si>
    <t>Champignons</t>
  </si>
  <si>
    <t>Chou-Fleur</t>
  </si>
  <si>
    <t>Courgette</t>
  </si>
  <si>
    <t>Salade</t>
  </si>
  <si>
    <t>Sauce tomate</t>
  </si>
  <si>
    <t>Banane</t>
  </si>
  <si>
    <t>Fraises (hors saison)</t>
  </si>
  <si>
    <t>Fraises (saison)</t>
  </si>
  <si>
    <t>Mandarine</t>
  </si>
  <si>
    <t>Orange</t>
  </si>
  <si>
    <t>Pomme</t>
  </si>
  <si>
    <t>Raisin</t>
  </si>
  <si>
    <t>Fromage à pâte dure</t>
  </si>
  <si>
    <t>Fromage à pâte molle</t>
  </si>
  <si>
    <t>Yaourt</t>
  </si>
  <si>
    <t>Fret routier</t>
  </si>
  <si>
    <t>Camion porteur - express, traction, PTAC 19T</t>
  </si>
  <si>
    <t>kgCO2e/tonne.km</t>
  </si>
  <si>
    <t>0-5%</t>
  </si>
  <si>
    <t>Camion porteur - marchandises diverses, PTAC 7,5T</t>
  </si>
  <si>
    <t>6-10%</t>
  </si>
  <si>
    <t>Camion remorque - grand volume, PTRA 26T</t>
  </si>
  <si>
    <t>11-20%</t>
  </si>
  <si>
    <t>Camion remorque - grand volume, PTRA 40T</t>
  </si>
  <si>
    <t>21-30%</t>
  </si>
  <si>
    <t>Véhicule Utilitaire Léger</t>
  </si>
  <si>
    <t>31-50%</t>
  </si>
  <si>
    <t>Avion (marchandises) - plus de 250 sièges, trajet de 3000-4000 km - consommation de jet A-1 (kérosène)</t>
  </si>
  <si>
    <t>Au delà</t>
  </si>
  <si>
    <t>Train de marchandises (Europe)</t>
  </si>
  <si>
    <t>Train de marchandises - motorisation électrique, marchandises denses</t>
  </si>
  <si>
    <t>Porte-conteneurs - de moins de 1200 EVP</t>
  </si>
  <si>
    <t>Porte-conteneurs - de 3850 à 7499 EVP</t>
  </si>
  <si>
    <t>kgCO2e/repas</t>
  </si>
  <si>
    <t>fin de vie moyenne</t>
  </si>
  <si>
    <t>kgCO2e/tonne</t>
  </si>
  <si>
    <t>enfouissement</t>
  </si>
  <si>
    <t>incinération</t>
  </si>
  <si>
    <t>compost (industriel)</t>
  </si>
  <si>
    <t>Papier - fin de vie moyenne</t>
  </si>
  <si>
    <t>Cartons - fin de vie moyenne</t>
  </si>
  <si>
    <t>Verre - fin de vie moyenne</t>
  </si>
  <si>
    <t>Plastique moyen - fin de vie moyenne</t>
  </si>
  <si>
    <t>débutant : élèves</t>
  </si>
  <si>
    <t>avancé : équipes pédagogiques et administratives ; voyages scolaires</t>
  </si>
  <si>
    <t>En général, les élèves de l'établissement prennent les transports en commun matin et soir, ou bien viennent en voiture. Fais tourner un questionnaire dans toutes les classes pour savoir en détail qui vient en voiture et qui prend le bus ! Il faudrait aussi savoir combien de kilomètres ils parcourent lors de chaque trajet. Une fois que tu as toutes ces informations, il faut regrouper les km pour chaque type de transport (voiture gazole ou essence, train, bus...) puis il ne te reste qu'à compléter ci-dessous. Pensez à regarder l'itinéraire du bus ou du train pour trouver le bon nombre de km !</t>
  </si>
  <si>
    <t>Déplacement des élèves</t>
  </si>
  <si>
    <t>km</t>
  </si>
  <si>
    <t>#voiture 1</t>
  </si>
  <si>
    <t>#voiture 2</t>
  </si>
  <si>
    <t>#bus</t>
  </si>
  <si>
    <t>#train</t>
  </si>
  <si>
    <t>Pour aller plus loin, il serait intéressant de prendre aussi en compte les déplacements des adultes ! Même chose que pour les élèves, un questionnaire est un bon point de départ pour collecter les données. Il faudra ensuite compléter pour chaque type de déplacement.</t>
  </si>
  <si>
    <t>Enfin, si ton établissement organise des voyages, il serait bien de les prendre en compte ! Compte le nombre de km et multiplie le par le nombre de personnes qui font le voyage.</t>
  </si>
  <si>
    <t>passager.km</t>
  </si>
  <si>
    <t>Moyens de transport</t>
  </si>
  <si>
    <t>Vélo à assistance électrique</t>
  </si>
  <si>
    <t>kgCO2e/km</t>
  </si>
  <si>
    <t>Trottinette électrique</t>
  </si>
  <si>
    <t>Voiture particulière essence</t>
  </si>
  <si>
    <t>Voiture particulière gazole</t>
  </si>
  <si>
    <t>Moto =&lt; 250 cm3</t>
  </si>
  <si>
    <t>Véhicule compact électrique</t>
  </si>
  <si>
    <t>Autobus électrique</t>
  </si>
  <si>
    <t>kgCO2e/passager.km</t>
  </si>
  <si>
    <t>Autobus GNV</t>
  </si>
  <si>
    <t>Autobus - agglomérations de 100 000 à 250 000 habitants</t>
  </si>
  <si>
    <t>Autobus - agglomérations de moins de 100 000 habitants</t>
  </si>
  <si>
    <t>Autobus - agglomérations de plus de 250 000 habitants</t>
  </si>
  <si>
    <t>Métro</t>
  </si>
  <si>
    <t>RER</t>
  </si>
  <si>
    <t>Tramway</t>
  </si>
  <si>
    <t>Train en France, moyenne</t>
  </si>
  <si>
    <t xml:space="preserve">    </t>
  </si>
  <si>
    <t>Pour que tu puisses étudier convenablement, le collège ou le lycée aquière du matériel pour aménager l'espace et délivrer les cours. Nous allons estimer les émissions de gaz à effet de serre liés aux achats non alimentaires (rappel: tout ce qui concerne l'alimentation est pris en compte dans l'onglet restauration).</t>
  </si>
  <si>
    <t>Articles de bureau</t>
  </si>
  <si>
    <t>Ramette de papier</t>
  </si>
  <si>
    <t>Pour aller plus loin, as-tu une idée de ce que tu utilise en technologie et en TP (physique-chimie). Ces produits aussi émettent des GES et il faut les comptabiliser. Pour cela, tu peux utiliser les factures pour connaitre la quantité de produits renouvelés par année scolaire.</t>
  </si>
  <si>
    <t>Quantité</t>
  </si>
  <si>
    <t>#TP chimie 1</t>
  </si>
  <si>
    <t>#TP physique 1</t>
  </si>
  <si>
    <t>Même en sport on a besoin de matériel, c'est pour ça qu'il faut en prendre soin. Ici tu peux comptabiliser le matériel renouvelé, (pas besoin de prendre en compte les équipements achetés les années précédentes et qui sont encore utilisable). Pour ça aussi, tu dois te référer aux factues de l'établissement. Si aucun matériel n'a été renouvelé tant mieux!</t>
  </si>
  <si>
    <t>#equipement basketball</t>
  </si>
  <si>
    <t>Matériels de bureau</t>
  </si>
  <si>
    <t>Petites fournitures (€)</t>
  </si>
  <si>
    <t>kgCO2e/euro dépensé</t>
  </si>
  <si>
    <t>Livre</t>
  </si>
  <si>
    <t>kgCO2e/unité</t>
  </si>
  <si>
    <t>Consommables bureautique (€)</t>
  </si>
  <si>
    <t>Equipements électroniques et produits chimiques</t>
  </si>
  <si>
    <t>Pile alcaline AAA</t>
  </si>
  <si>
    <t>Pile alcaline AA</t>
  </si>
  <si>
    <t>Acide chlorhydrique (L)</t>
  </si>
  <si>
    <t>kgCO2e/L</t>
  </si>
  <si>
    <t>Acide sulfurique (L)</t>
  </si>
  <si>
    <t>Soude solide (poudre, granulés)</t>
  </si>
  <si>
    <t>Vinaigre blanc</t>
  </si>
  <si>
    <t>Savon solide</t>
  </si>
  <si>
    <t>Savon liquide</t>
  </si>
  <si>
    <t>Produit vitre</t>
  </si>
  <si>
    <t>Produit vaisselle liquide</t>
  </si>
  <si>
    <t>Nettoyant sols</t>
  </si>
  <si>
    <t>Nettoyant multi-usages</t>
  </si>
  <si>
    <t>Détergent sanitaire</t>
  </si>
  <si>
    <t>Désinfectant</t>
  </si>
  <si>
    <t>Chlore</t>
  </si>
  <si>
    <t>Bicarbonate de soude</t>
  </si>
  <si>
    <t>T-shirt en polyester</t>
  </si>
  <si>
    <t>Maillots tous sports</t>
  </si>
  <si>
    <t>Shorts tous sports</t>
  </si>
  <si>
    <t>Judo, kimono</t>
  </si>
  <si>
    <t>Gymnastique, tatami</t>
  </si>
  <si>
    <t>Gymnastique, agrès barre fixe</t>
  </si>
  <si>
    <t>Gymnastique, agrès barres parallèles</t>
  </si>
  <si>
    <t>Ballon basketball</t>
  </si>
  <si>
    <t>Ballon de football</t>
  </si>
  <si>
    <t>Ballon de volley-ball</t>
  </si>
  <si>
    <t>Ballon de handball</t>
  </si>
  <si>
    <t>Toute construction est émettrice de gaz à effet de serre. Qu'en est-il du ou des bâtiment(s) de ton collège/lycée ? Même si le bâtiment a été construit il y a longtemps, c'est un 'bien durable'. Pour en tenir compte, on répartit les émissions des bâtiments par an.</t>
  </si>
  <si>
    <t>Superficie (m2)</t>
  </si>
  <si>
    <t>Durée d'amortissement (années)</t>
  </si>
  <si>
    <t>#bâtiment 1</t>
  </si>
  <si>
    <t>#cantine</t>
  </si>
  <si>
    <t xml:space="preserve">Tu te rappelles de l'impact du smartphone ? De la même manière, les équipements informatiques nécessitent la mobilisation de matières premières. Ce sont aussi des biens que l'on qualifie de durable. Pour cela, on utilise la même méthode que pour constructions en répartissant les émissions par année. </t>
  </si>
  <si>
    <t>#salle des profs</t>
  </si>
  <si>
    <t>#salle de technologie</t>
  </si>
  <si>
    <t>Tondeuse</t>
  </si>
  <si>
    <t>Machine à café salle des profs</t>
  </si>
  <si>
    <t>Construction</t>
  </si>
  <si>
    <t>Durée d'amortissement</t>
  </si>
  <si>
    <t>Etablissement d'enseignement (béton)</t>
  </si>
  <si>
    <t>kgCO2e/m2</t>
  </si>
  <si>
    <t>Parking en béton</t>
  </si>
  <si>
    <t>Parking bitume</t>
  </si>
  <si>
    <t>Parking semi-rigide</t>
  </si>
  <si>
    <t>Garage/structure en béton</t>
  </si>
  <si>
    <t>Garage/structure métallique</t>
  </si>
  <si>
    <t>Ordinateur fixe - bureautique</t>
  </si>
  <si>
    <t>Ordinateur portable</t>
  </si>
  <si>
    <t>Tablettes</t>
  </si>
  <si>
    <t>Photocopieurs</t>
  </si>
  <si>
    <t>Vidéo projecteur</t>
  </si>
  <si>
    <t>Serveurs informatiques</t>
  </si>
  <si>
    <t>Télévision/40-49 pouces</t>
  </si>
  <si>
    <t>Télécommande/télévision, universelle, sans piles, 80g</t>
  </si>
  <si>
    <t>Switch routeur firewall</t>
  </si>
  <si>
    <t>Racks (baies ou cabinets)</t>
  </si>
  <si>
    <t xml:space="preserve">Stéréo/classique
</t>
  </si>
  <si>
    <t>Enceinte/active Bluetooth</t>
  </si>
  <si>
    <t>Smartphone 5 pouces</t>
  </si>
  <si>
    <t>Ecran/23,8 pouces</t>
  </si>
  <si>
    <t>Imprimante</t>
  </si>
  <si>
    <t>Table représentative</t>
  </si>
  <si>
    <t>Armoire représentative</t>
  </si>
  <si>
    <t>Chaise en bois</t>
  </si>
  <si>
    <t>Chaise plastique</t>
  </si>
  <si>
    <t>Tondeuse thermique</t>
  </si>
  <si>
    <t>Tondeuse électrique</t>
  </si>
  <si>
    <t>Bouilloire</t>
  </si>
  <si>
    <t>Micro-onde</t>
  </si>
  <si>
    <t>Aspirateur professionnel - à traineau</t>
  </si>
  <si>
    <t>Ballon électrique chauffe-eau 200L</t>
  </si>
  <si>
    <t>Machine à café - filtre</t>
  </si>
  <si>
    <t>Machine à café - dosette</t>
  </si>
  <si>
    <t>Lave-vaisselle/professionnel</t>
  </si>
  <si>
    <t>Four/professionnel/vapeur combi électrique</t>
  </si>
  <si>
    <t>Lave-vaisselle/standard/12 couverts</t>
  </si>
  <si>
    <t>Lave-linge/capacité 7kg</t>
  </si>
  <si>
    <t>Congélateur/coffre/261l</t>
  </si>
  <si>
    <t>Congélateur/armoire/205l</t>
  </si>
  <si>
    <t>Réfrigétateur/1 grande porte/250l</t>
  </si>
  <si>
    <t>Plaques de cuisson/au gaz 9000W</t>
  </si>
  <si>
    <t>Mode débutant : chaudières, électricité</t>
  </si>
  <si>
    <t>Mode avancé : climatisation, usages spécifiques</t>
  </si>
  <si>
    <t>Les facteurs d'émission à utiliser dans cette partie :</t>
  </si>
  <si>
    <t>Personnes travaillant sur le sujet :</t>
  </si>
  <si>
    <t xml:space="preserve">Bonjour,
Vous trouverez sous les différents onglets de ce fichier l'ensemble des données d'activité présentes dans le calculateur. Ainsi, vous pourrez anticiper votre collecte de données sans prendre de retard.
Au sein de chaque onglet, les facteurs d'émissions en mode débutant figurent en vert et ceux en appartenant au mode avancé sont en couleur saumon.
La mise à jour du calculateur Clicks On est en cours de finalisation, merci pour votre patience.
</t>
  </si>
  <si>
    <t>Restauration, fret, déchets organiques</t>
  </si>
  <si>
    <t>Energie : chauffage, climatisation, consommation électrique</t>
  </si>
  <si>
    <t>Déplacements des personnes</t>
  </si>
  <si>
    <t>Achats de fournitures, matériels divers, autres déchets</t>
  </si>
  <si>
    <t>Immobilisations : Bâtiments, informatique, mobilier, divers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</si>
</sst>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2">
    <font>
      <sz val="10"/>
      <color rgb="FF000000"/>
      <name val="Arial"/>
      <scheme val="minor"/>
    </font>
    <font>
      <b/>
      <i/>
      <sz val="18"/>
      <color rgb="FFFFFFFF"/>
      <name val="Arial"/>
      <scheme val="minor"/>
    </font>
    <font>
      <sz val="12"/>
      <color theme="1"/>
      <name val="Arial"/>
      <scheme val="minor"/>
    </font>
    <font>
      <b/>
      <sz val="10"/>
      <color rgb="FF000000"/>
      <name val="Arial"/>
      <scheme val="minor"/>
    </font>
    <font>
      <u/>
      <sz val="18"/>
      <color rgb="FF1155CC"/>
      <name val="Arial"/>
    </font>
    <font>
      <sz val="10"/>
      <color theme="1"/>
      <name val="Arial"/>
      <scheme val="minor"/>
    </font>
    <font>
      <u/>
      <sz val="18"/>
      <color rgb="FF1155CC"/>
      <name val="Arial"/>
      <scheme val="minor"/>
    </font>
    <font>
      <b/>
      <sz val="10"/>
      <color rgb="FFFFFFFF"/>
      <name val="Arial"/>
      <scheme val="minor"/>
    </font>
    <font>
      <sz val="10"/>
      <name val="Arial"/>
    </font>
    <font>
      <b/>
      <sz val="10"/>
      <color theme="1"/>
      <name val="Arial"/>
      <scheme val="minor"/>
    </font>
    <font>
      <i/>
      <sz val="10"/>
      <color theme="1"/>
      <name val="Arial"/>
      <scheme val="minor"/>
    </font>
    <font>
      <b/>
      <sz val="14"/>
      <color theme="1"/>
      <name val="Arial"/>
      <scheme val="minor"/>
    </font>
    <font>
      <sz val="10"/>
      <color theme="1"/>
      <name val="Arial"/>
      <scheme val="minor"/>
    </font>
    <font>
      <sz val="12"/>
      <color rgb="FF000000"/>
      <name val="Arial"/>
      <scheme val="minor"/>
    </font>
    <font>
      <sz val="10"/>
      <color rgb="FFFF0000"/>
      <name val="Arial"/>
      <scheme val="minor"/>
    </font>
    <font>
      <i/>
      <sz val="10"/>
      <color rgb="FF000000"/>
      <name val="Arial"/>
      <scheme val="minor"/>
    </font>
    <font>
      <sz val="10"/>
      <color rgb="FF000000"/>
      <name val="Arial"/>
      <scheme val="minor"/>
    </font>
    <font>
      <b/>
      <sz val="10"/>
      <color rgb="FFFFFFFF"/>
      <name val="Arial"/>
    </font>
    <font>
      <sz val="10"/>
      <color theme="1"/>
      <name val="Arial"/>
    </font>
    <font>
      <sz val="9"/>
      <color theme="1"/>
      <name val="Arial"/>
    </font>
    <font>
      <sz val="9"/>
      <color theme="1"/>
      <name val="Geneva"/>
    </font>
    <font>
      <sz val="9"/>
      <color rgb="FF000000"/>
      <name val="Geneva"/>
    </font>
    <font>
      <b/>
      <sz val="10"/>
      <color rgb="FF000000"/>
      <name val="Arial"/>
    </font>
    <font>
      <i/>
      <sz val="10"/>
      <color rgb="FF000000"/>
      <name val="Arial"/>
    </font>
    <font>
      <sz val="11"/>
      <color rgb="FF000000"/>
      <name val="Inconsolata"/>
    </font>
    <font>
      <sz val="10"/>
      <color rgb="FF000000"/>
      <name val="Arial"/>
    </font>
    <font>
      <sz val="12"/>
      <color theme="1"/>
      <name val="Arial"/>
    </font>
    <font>
      <b/>
      <sz val="12"/>
      <color theme="1"/>
      <name val="Arial"/>
    </font>
    <font>
      <b/>
      <sz val="12"/>
      <color rgb="FF000000"/>
      <name val="Arial"/>
      <family val="2"/>
      <scheme val="minor"/>
    </font>
    <font>
      <sz val="12"/>
      <color theme="1"/>
      <name val="Arial"/>
      <family val="2"/>
      <scheme val="minor"/>
    </font>
    <font>
      <i/>
      <sz val="18"/>
      <color rgb="FFFFFFFF"/>
      <name val="Arial"/>
      <family val="2"/>
      <scheme val="minor"/>
    </font>
    <font>
      <sz val="10"/>
      <color rgb="FF000000"/>
      <name val="Arial"/>
      <family val="2"/>
      <scheme val="minor"/>
    </font>
  </fonts>
  <fills count="10">
    <fill>
      <patternFill patternType="none"/>
    </fill>
    <fill>
      <patternFill patternType="gray125"/>
    </fill>
    <fill>
      <patternFill patternType="solid">
        <fgColor rgb="FF004899"/>
        <bgColor rgb="FF004899"/>
      </patternFill>
    </fill>
    <fill>
      <patternFill patternType="solid">
        <fgColor rgb="FFF3F3F3"/>
        <bgColor rgb="FFF3F3F3"/>
      </patternFill>
    </fill>
    <fill>
      <patternFill patternType="solid">
        <fgColor rgb="FFD9EAD3"/>
        <bgColor rgb="FFD9EAD3"/>
      </patternFill>
    </fill>
    <fill>
      <patternFill patternType="solid">
        <fgColor rgb="FFFCE5CD"/>
        <bgColor rgb="FFFCE5CD"/>
      </patternFill>
    </fill>
    <fill>
      <patternFill patternType="solid">
        <fgColor rgb="FFFFFFFF"/>
        <bgColor rgb="FFFFFFFF"/>
      </patternFill>
    </fill>
    <fill>
      <patternFill patternType="solid">
        <fgColor rgb="FFB6D7A8"/>
        <bgColor rgb="FFB6D7A8"/>
      </patternFill>
    </fill>
    <fill>
      <patternFill patternType="solid">
        <fgColor rgb="FFD9D9D9"/>
        <bgColor rgb="FFD9D9D9"/>
      </patternFill>
    </fill>
    <fill>
      <patternFill patternType="solid">
        <fgColor rgb="FFFFFF00"/>
        <bgColor rgb="FFFCE5CD"/>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s>
  <cellStyleXfs count="1">
    <xf numFmtId="0" fontId="0" fillId="0" borderId="0"/>
  </cellStyleXfs>
  <cellXfs count="192">
    <xf numFmtId="0" fontId="0" fillId="0" borderId="0" xfId="0"/>
    <xf numFmtId="0" fontId="4" fillId="5" borderId="0" xfId="0" applyFont="1" applyFill="1" applyAlignment="1">
      <alignment horizontal="center" vertical="center"/>
    </xf>
    <xf numFmtId="0" fontId="5" fillId="2" borderId="0" xfId="0" applyFont="1" applyFill="1"/>
    <xf numFmtId="0" fontId="6" fillId="2" borderId="0" xfId="0" applyFont="1" applyFill="1" applyAlignment="1">
      <alignment horizontal="center" vertical="center"/>
    </xf>
    <xf numFmtId="0" fontId="5" fillId="0" borderId="0" xfId="0" applyFont="1" applyAlignment="1">
      <alignment horizontal="center"/>
    </xf>
    <xf numFmtId="0" fontId="7" fillId="2" borderId="0" xfId="0" applyFont="1" applyFill="1" applyAlignment="1">
      <alignment horizontal="right" wrapText="1"/>
    </xf>
    <xf numFmtId="0" fontId="7" fillId="2" borderId="0" xfId="0" applyFont="1" applyFill="1" applyAlignment="1">
      <alignment horizontal="right"/>
    </xf>
    <xf numFmtId="0" fontId="10" fillId="0" borderId="0" xfId="0" applyFont="1" applyAlignment="1">
      <alignment horizontal="center"/>
    </xf>
    <xf numFmtId="0" fontId="9"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10" fillId="0" borderId="1" xfId="0" applyFont="1" applyBorder="1" applyAlignment="1">
      <alignment horizontal="center" wrapText="1"/>
    </xf>
    <xf numFmtId="0" fontId="5" fillId="0" borderId="1" xfId="0" applyFont="1" applyBorder="1"/>
    <xf numFmtId="0" fontId="12" fillId="0" borderId="1" xfId="0" applyFont="1" applyBorder="1"/>
    <xf numFmtId="1" fontId="5" fillId="4" borderId="1" xfId="0" applyNumberFormat="1" applyFont="1" applyFill="1" applyBorder="1" applyAlignment="1">
      <alignment horizontal="center"/>
    </xf>
    <xf numFmtId="0" fontId="5" fillId="4" borderId="1" xfId="0" applyFont="1" applyFill="1" applyBorder="1" applyAlignment="1">
      <alignment horizontal="center" vertical="center"/>
    </xf>
    <xf numFmtId="0" fontId="5" fillId="0" borderId="1" xfId="0" applyFont="1" applyBorder="1" applyAlignment="1">
      <alignment horizontal="center" wrapText="1"/>
    </xf>
    <xf numFmtId="0" fontId="10" fillId="0" borderId="1" xfId="0" applyFont="1" applyBorder="1" applyAlignment="1">
      <alignment horizontal="right"/>
    </xf>
    <xf numFmtId="0" fontId="7" fillId="2" borderId="0" xfId="0" applyFont="1" applyFill="1" applyAlignment="1">
      <alignment horizontal="center" vertical="center"/>
    </xf>
    <xf numFmtId="1" fontId="7" fillId="2" borderId="0" xfId="0" applyNumberFormat="1" applyFont="1" applyFill="1" applyAlignment="1">
      <alignment horizontal="center" vertical="center"/>
    </xf>
    <xf numFmtId="0" fontId="5" fillId="4" borderId="1" xfId="0" applyFont="1" applyFill="1" applyBorder="1" applyAlignment="1">
      <alignment horizontal="center"/>
    </xf>
    <xf numFmtId="0" fontId="9" fillId="5" borderId="1" xfId="0" applyFont="1" applyFill="1" applyBorder="1" applyAlignment="1">
      <alignment horizontal="center" wrapText="1"/>
    </xf>
    <xf numFmtId="0" fontId="11" fillId="5" borderId="1" xfId="0" applyFont="1" applyFill="1" applyBorder="1" applyAlignment="1">
      <alignment horizontal="center" vertical="center"/>
    </xf>
    <xf numFmtId="0" fontId="9" fillId="5" borderId="1" xfId="0" applyFont="1" applyFill="1" applyBorder="1" applyAlignment="1">
      <alignment horizontal="center" vertical="center"/>
    </xf>
    <xf numFmtId="0" fontId="5" fillId="5" borderId="1" xfId="0" applyFont="1" applyFill="1" applyBorder="1" applyAlignment="1">
      <alignment horizontal="center"/>
    </xf>
    <xf numFmtId="0" fontId="5" fillId="5" borderId="1" xfId="0" applyFont="1" applyFill="1" applyBorder="1" applyAlignment="1">
      <alignment horizontal="center" vertical="center"/>
    </xf>
    <xf numFmtId="0" fontId="7" fillId="2" borderId="1" xfId="0" applyFont="1" applyFill="1" applyBorder="1" applyAlignment="1">
      <alignment horizontal="center"/>
    </xf>
    <xf numFmtId="0" fontId="5" fillId="8" borderId="1" xfId="0" applyFont="1" applyFill="1" applyBorder="1"/>
    <xf numFmtId="0" fontId="5" fillId="8" borderId="1" xfId="0" applyFont="1" applyFill="1" applyBorder="1" applyAlignment="1">
      <alignment horizontal="center" vertical="center"/>
    </xf>
    <xf numFmtId="0" fontId="5" fillId="8" borderId="1" xfId="0" applyFont="1" applyFill="1" applyBorder="1" applyAlignment="1">
      <alignment vertical="center" wrapText="1"/>
    </xf>
    <xf numFmtId="0" fontId="5" fillId="8"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4" fillId="0" borderId="0" xfId="0" applyFont="1"/>
    <xf numFmtId="0" fontId="14" fillId="0" borderId="0" xfId="0" applyFont="1" applyAlignment="1">
      <alignment horizontal="center"/>
    </xf>
    <xf numFmtId="0" fontId="3" fillId="7" borderId="1" xfId="0" applyFont="1" applyFill="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vertical="center" wrapText="1"/>
    </xf>
    <xf numFmtId="0" fontId="16" fillId="0" borderId="1" xfId="0" applyFont="1" applyBorder="1" applyAlignment="1">
      <alignment vertical="center"/>
    </xf>
    <xf numFmtId="0" fontId="16" fillId="7"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15"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right" vertical="center" wrapText="1"/>
    </xf>
    <xf numFmtId="164" fontId="7" fillId="2" borderId="1" xfId="0" applyNumberFormat="1" applyFont="1" applyFill="1" applyBorder="1" applyAlignment="1">
      <alignment horizontal="center"/>
    </xf>
    <xf numFmtId="0" fontId="5" fillId="8" borderId="1" xfId="0" applyFont="1" applyFill="1" applyBorder="1" applyAlignment="1">
      <alignment wrapText="1"/>
    </xf>
    <xf numFmtId="0" fontId="5" fillId="8" borderId="1" xfId="0" applyFont="1" applyFill="1" applyBorder="1" applyAlignment="1">
      <alignment vertical="center"/>
    </xf>
    <xf numFmtId="1" fontId="5" fillId="8" borderId="1" xfId="0" applyNumberFormat="1" applyFont="1" applyFill="1" applyBorder="1" applyAlignment="1">
      <alignment horizontal="center" vertical="center"/>
    </xf>
    <xf numFmtId="0" fontId="5" fillId="0" borderId="1" xfId="0" applyFont="1" applyBorder="1" applyAlignment="1">
      <alignment wrapText="1"/>
    </xf>
    <xf numFmtId="0" fontId="5" fillId="0" borderId="1" xfId="0" applyFont="1" applyBorder="1" applyAlignment="1">
      <alignment vertical="center"/>
    </xf>
    <xf numFmtId="1" fontId="5" fillId="0" borderId="1" xfId="0" applyNumberFormat="1" applyFont="1" applyBorder="1" applyAlignment="1">
      <alignment horizontal="center" vertical="center"/>
    </xf>
    <xf numFmtId="0" fontId="5" fillId="8" borderId="1" xfId="0" applyFont="1" applyFill="1" applyBorder="1" applyAlignment="1">
      <alignment horizontal="left" wrapText="1"/>
    </xf>
    <xf numFmtId="0" fontId="5" fillId="8" borderId="1" xfId="0" applyFont="1" applyFill="1" applyBorder="1" applyAlignment="1">
      <alignment horizontal="right" vertical="center"/>
    </xf>
    <xf numFmtId="0" fontId="5" fillId="8" borderId="1" xfId="0" applyFont="1" applyFill="1" applyBorder="1" applyAlignment="1">
      <alignment horizontal="left" vertical="center"/>
    </xf>
    <xf numFmtId="0" fontId="5" fillId="0" borderId="1" xfId="0" applyFont="1" applyBorder="1" applyAlignment="1">
      <alignment horizontal="center"/>
    </xf>
    <xf numFmtId="1" fontId="5" fillId="0" borderId="1" xfId="0" applyNumberFormat="1" applyFont="1" applyBorder="1" applyAlignment="1">
      <alignment vertical="center"/>
    </xf>
    <xf numFmtId="1" fontId="5" fillId="8" borderId="1" xfId="0" applyNumberFormat="1" applyFont="1" applyFill="1" applyBorder="1" applyAlignment="1">
      <alignment vertical="center"/>
    </xf>
    <xf numFmtId="0" fontId="17" fillId="2" borderId="6" xfId="0" applyFont="1" applyFill="1" applyBorder="1" applyAlignment="1">
      <alignment horizontal="center"/>
    </xf>
    <xf numFmtId="0" fontId="18" fillId="2" borderId="0" xfId="0" applyFont="1" applyFill="1"/>
    <xf numFmtId="0" fontId="18" fillId="0" borderId="0" xfId="0" applyFont="1"/>
    <xf numFmtId="0" fontId="18" fillId="8" borderId="2" xfId="0" applyFont="1" applyFill="1" applyBorder="1" applyAlignment="1">
      <alignment vertical="center" wrapText="1"/>
    </xf>
    <xf numFmtId="0" fontId="18" fillId="8" borderId="6" xfId="0" applyFont="1" applyFill="1" applyBorder="1" applyAlignment="1">
      <alignment horizontal="right" vertical="center" wrapText="1"/>
    </xf>
    <xf numFmtId="0" fontId="18" fillId="8" borderId="6" xfId="0" applyFont="1" applyFill="1" applyBorder="1" applyAlignment="1">
      <alignment vertical="center" wrapText="1"/>
    </xf>
    <xf numFmtId="1" fontId="18" fillId="8" borderId="6" xfId="0" applyNumberFormat="1" applyFont="1" applyFill="1" applyBorder="1" applyAlignment="1">
      <alignment horizontal="right" vertical="center" wrapText="1"/>
    </xf>
    <xf numFmtId="0" fontId="18" fillId="0" borderId="2" xfId="0" applyFont="1" applyBorder="1" applyAlignment="1">
      <alignment vertical="center" wrapText="1"/>
    </xf>
    <xf numFmtId="0" fontId="18" fillId="0" borderId="6" xfId="0" applyFont="1" applyBorder="1" applyAlignment="1">
      <alignment vertical="center" wrapText="1"/>
    </xf>
    <xf numFmtId="1" fontId="18" fillId="0" borderId="6" xfId="0" applyNumberFormat="1" applyFont="1" applyBorder="1" applyAlignment="1">
      <alignment vertical="center" wrapText="1"/>
    </xf>
    <xf numFmtId="0" fontId="16" fillId="5" borderId="1" xfId="0" applyFont="1" applyFill="1" applyBorder="1" applyAlignment="1">
      <alignment horizontal="center" vertical="center"/>
    </xf>
    <xf numFmtId="0" fontId="3" fillId="5" borderId="1" xfId="0" quotePrefix="1" applyFont="1" applyFill="1" applyBorder="1" applyAlignment="1">
      <alignment horizontal="center" vertical="center"/>
    </xf>
    <xf numFmtId="0" fontId="19" fillId="8" borderId="1" xfId="0" applyFont="1" applyFill="1" applyBorder="1" applyAlignment="1">
      <alignment horizontal="left"/>
    </xf>
    <xf numFmtId="164" fontId="19" fillId="8" borderId="5" xfId="0" applyNumberFormat="1" applyFont="1" applyFill="1" applyBorder="1" applyAlignment="1">
      <alignment horizontal="right"/>
    </xf>
    <xf numFmtId="0" fontId="20" fillId="8" borderId="5" xfId="0" applyFont="1" applyFill="1" applyBorder="1"/>
    <xf numFmtId="0" fontId="20" fillId="8" borderId="1" xfId="0" applyFont="1" applyFill="1" applyBorder="1" applyAlignment="1">
      <alignment horizontal="left"/>
    </xf>
    <xf numFmtId="0" fontId="20" fillId="8" borderId="2" xfId="0" applyFont="1" applyFill="1" applyBorder="1" applyAlignment="1">
      <alignment horizontal="left"/>
    </xf>
    <xf numFmtId="164" fontId="19" fillId="8" borderId="6" xfId="0" applyNumberFormat="1" applyFont="1" applyFill="1" applyBorder="1" applyAlignment="1">
      <alignment horizontal="right"/>
    </xf>
    <xf numFmtId="0" fontId="20" fillId="8" borderId="6" xfId="0" applyFont="1" applyFill="1" applyBorder="1"/>
    <xf numFmtId="0" fontId="19" fillId="8" borderId="2" xfId="0" applyFont="1" applyFill="1" applyBorder="1" applyAlignment="1">
      <alignment horizontal="left"/>
    </xf>
    <xf numFmtId="0" fontId="19" fillId="8" borderId="2" xfId="0" applyFont="1" applyFill="1" applyBorder="1"/>
    <xf numFmtId="0" fontId="19" fillId="8" borderId="1" xfId="0" applyFont="1" applyFill="1" applyBorder="1"/>
    <xf numFmtId="0" fontId="20" fillId="8" borderId="2" xfId="0" applyFont="1" applyFill="1" applyBorder="1"/>
    <xf numFmtId="164" fontId="20" fillId="8" borderId="6" xfId="0" applyNumberFormat="1" applyFont="1" applyFill="1" applyBorder="1" applyAlignment="1">
      <alignment horizontal="right"/>
    </xf>
    <xf numFmtId="0" fontId="21" fillId="8" borderId="1" xfId="0" applyFont="1" applyFill="1" applyBorder="1" applyAlignment="1">
      <alignment horizontal="left"/>
    </xf>
    <xf numFmtId="164" fontId="20" fillId="8" borderId="5" xfId="0" applyNumberFormat="1" applyFont="1" applyFill="1" applyBorder="1" applyAlignment="1">
      <alignment horizontal="right"/>
    </xf>
    <xf numFmtId="0" fontId="5" fillId="0" borderId="0" xfId="0" applyFont="1"/>
    <xf numFmtId="164" fontId="5" fillId="0" borderId="1" xfId="0" applyNumberFormat="1" applyFont="1" applyBorder="1" applyAlignment="1">
      <alignment vertical="center"/>
    </xf>
    <xf numFmtId="164" fontId="5" fillId="2" borderId="0" xfId="0" applyNumberFormat="1" applyFont="1" applyFill="1"/>
    <xf numFmtId="0" fontId="22" fillId="7" borderId="1" xfId="0" applyFont="1" applyFill="1" applyBorder="1" applyAlignment="1">
      <alignment horizontal="center"/>
    </xf>
    <xf numFmtId="0" fontId="23" fillId="0" borderId="1" xfId="0" applyFont="1" applyBorder="1" applyAlignment="1">
      <alignment horizontal="center"/>
    </xf>
    <xf numFmtId="0" fontId="18" fillId="0" borderId="1" xfId="0" applyFont="1" applyBorder="1"/>
    <xf numFmtId="0" fontId="18" fillId="0" borderId="1" xfId="0" applyFont="1" applyBorder="1" applyAlignment="1">
      <alignment horizontal="center" vertical="center"/>
    </xf>
    <xf numFmtId="0" fontId="24" fillId="7" borderId="1" xfId="0" applyFont="1" applyFill="1" applyBorder="1"/>
    <xf numFmtId="0" fontId="25" fillId="7" borderId="1" xfId="0" applyFont="1" applyFill="1" applyBorder="1" applyAlignment="1">
      <alignment horizontal="center"/>
    </xf>
    <xf numFmtId="0" fontId="17" fillId="2" borderId="0" xfId="0" applyFont="1" applyFill="1" applyAlignment="1">
      <alignment horizontal="center"/>
    </xf>
    <xf numFmtId="0" fontId="16" fillId="2" borderId="0" xfId="0" applyFont="1" applyFill="1"/>
    <xf numFmtId="0" fontId="22" fillId="5" borderId="1" xfId="0" applyFont="1" applyFill="1" applyBorder="1" applyAlignment="1">
      <alignment horizontal="center"/>
    </xf>
    <xf numFmtId="0" fontId="24" fillId="5" borderId="1" xfId="0" applyFont="1" applyFill="1" applyBorder="1"/>
    <xf numFmtId="0" fontId="25" fillId="5" borderId="1" xfId="0" applyFont="1" applyFill="1" applyBorder="1" applyAlignment="1">
      <alignment horizontal="center"/>
    </xf>
    <xf numFmtId="0" fontId="18" fillId="0" borderId="1" xfId="0" applyFont="1" applyBorder="1" applyAlignment="1">
      <alignment horizontal="center"/>
    </xf>
    <xf numFmtId="0" fontId="17" fillId="2" borderId="1" xfId="0" applyFont="1" applyFill="1" applyBorder="1" applyAlignment="1">
      <alignment horizontal="center"/>
    </xf>
    <xf numFmtId="0" fontId="18" fillId="8" borderId="1" xfId="0" applyFont="1" applyFill="1" applyBorder="1"/>
    <xf numFmtId="0" fontId="19" fillId="8" borderId="1" xfId="0" applyFont="1" applyFill="1" applyBorder="1" applyAlignment="1">
      <alignment horizontal="right"/>
    </xf>
    <xf numFmtId="1" fontId="18" fillId="8" borderId="1" xfId="0" applyNumberFormat="1" applyFont="1" applyFill="1" applyBorder="1" applyAlignment="1">
      <alignment horizontal="center"/>
    </xf>
    <xf numFmtId="165" fontId="19" fillId="8" borderId="1" xfId="0" applyNumberFormat="1" applyFont="1" applyFill="1" applyBorder="1" applyAlignment="1">
      <alignment horizontal="right"/>
    </xf>
    <xf numFmtId="164" fontId="19" fillId="8" borderId="1" xfId="0" applyNumberFormat="1" applyFont="1" applyFill="1" applyBorder="1" applyAlignment="1">
      <alignment horizontal="right"/>
    </xf>
    <xf numFmtId="4" fontId="19" fillId="8" borderId="1" xfId="0" applyNumberFormat="1" applyFont="1" applyFill="1" applyBorder="1" applyAlignment="1">
      <alignment horizontal="right"/>
    </xf>
    <xf numFmtId="0" fontId="20" fillId="6" borderId="1" xfId="0" applyFont="1" applyFill="1" applyBorder="1"/>
    <xf numFmtId="164" fontId="20" fillId="0" borderId="1" xfId="0" applyNumberFormat="1" applyFont="1" applyBorder="1" applyAlignment="1">
      <alignment horizontal="right"/>
    </xf>
    <xf numFmtId="0" fontId="20" fillId="0" borderId="1" xfId="0" applyFont="1" applyBorder="1"/>
    <xf numFmtId="1" fontId="18" fillId="0" borderId="1" xfId="0" applyNumberFormat="1" applyFont="1" applyBorder="1" applyAlignment="1">
      <alignment horizontal="center"/>
    </xf>
    <xf numFmtId="0" fontId="17" fillId="2" borderId="4" xfId="0" applyFont="1" applyFill="1" applyBorder="1" applyAlignment="1">
      <alignment horizontal="left"/>
    </xf>
    <xf numFmtId="0" fontId="17" fillId="2" borderId="5" xfId="0" applyFont="1" applyFill="1" applyBorder="1" applyAlignment="1">
      <alignment horizontal="left"/>
    </xf>
    <xf numFmtId="164" fontId="18" fillId="8" borderId="1" xfId="0" applyNumberFormat="1" applyFont="1" applyFill="1" applyBorder="1"/>
    <xf numFmtId="4" fontId="25" fillId="8" borderId="1" xfId="0" applyNumberFormat="1" applyFont="1" applyFill="1" applyBorder="1"/>
    <xf numFmtId="0" fontId="25" fillId="8" borderId="1" xfId="0" applyFont="1" applyFill="1" applyBorder="1"/>
    <xf numFmtId="165" fontId="25" fillId="8" borderId="1" xfId="0" applyNumberFormat="1" applyFont="1" applyFill="1" applyBorder="1"/>
    <xf numFmtId="3" fontId="25" fillId="8" borderId="1" xfId="0" applyNumberFormat="1" applyFont="1" applyFill="1" applyBorder="1"/>
    <xf numFmtId="164" fontId="25" fillId="8" borderId="1" xfId="0" applyNumberFormat="1" applyFont="1" applyFill="1" applyBorder="1"/>
    <xf numFmtId="165" fontId="18" fillId="8" borderId="1" xfId="0" applyNumberFormat="1" applyFont="1" applyFill="1" applyBorder="1"/>
    <xf numFmtId="3" fontId="18" fillId="8" borderId="1" xfId="0" applyNumberFormat="1" applyFont="1" applyFill="1" applyBorder="1"/>
    <xf numFmtId="4" fontId="18" fillId="8" borderId="1" xfId="0" applyNumberFormat="1" applyFont="1" applyFill="1" applyBorder="1"/>
    <xf numFmtId="164" fontId="18" fillId="0" borderId="1" xfId="0" applyNumberFormat="1" applyFont="1" applyBorder="1"/>
    <xf numFmtId="1" fontId="18" fillId="0" borderId="1" xfId="0" applyNumberFormat="1" applyFont="1" applyBorder="1"/>
    <xf numFmtId="0" fontId="24" fillId="7" borderId="1" xfId="0" applyFont="1" applyFill="1" applyBorder="1" applyAlignment="1">
      <alignment horizontal="center"/>
    </xf>
    <xf numFmtId="0" fontId="24" fillId="5" borderId="1" xfId="0" applyFont="1" applyFill="1" applyBorder="1" applyAlignment="1">
      <alignment horizontal="center"/>
    </xf>
    <xf numFmtId="0" fontId="7" fillId="2" borderId="0" xfId="0" applyFont="1" applyFill="1" applyAlignment="1">
      <alignment horizontal="center"/>
    </xf>
    <xf numFmtId="0" fontId="25" fillId="8" borderId="1" xfId="0" applyFont="1" applyFill="1" applyBorder="1" applyAlignment="1">
      <alignment horizontal="left" wrapText="1"/>
    </xf>
    <xf numFmtId="3" fontId="19" fillId="8" borderId="1" xfId="0" applyNumberFormat="1" applyFont="1" applyFill="1" applyBorder="1" applyAlignment="1">
      <alignment horizontal="right" vertical="center"/>
    </xf>
    <xf numFmtId="0" fontId="19" fillId="8" borderId="1" xfId="0" applyFont="1" applyFill="1" applyBorder="1" applyAlignment="1">
      <alignment vertical="center"/>
    </xf>
    <xf numFmtId="1" fontId="18" fillId="8" borderId="1" xfId="0" applyNumberFormat="1" applyFont="1" applyFill="1" applyBorder="1" applyAlignment="1">
      <alignment horizontal="center" vertical="center"/>
    </xf>
    <xf numFmtId="0" fontId="5" fillId="8" borderId="1" xfId="0" applyFont="1" applyFill="1" applyBorder="1" applyAlignment="1">
      <alignment horizontal="center"/>
    </xf>
    <xf numFmtId="0" fontId="25" fillId="8" borderId="1" xfId="0" applyFont="1" applyFill="1" applyBorder="1" applyAlignment="1">
      <alignment horizontal="left"/>
    </xf>
    <xf numFmtId="0" fontId="20" fillId="6" borderId="1" xfId="0" applyFont="1" applyFill="1" applyBorder="1" applyAlignment="1">
      <alignment horizontal="left"/>
    </xf>
    <xf numFmtId="164" fontId="20" fillId="0" borderId="1" xfId="0" applyNumberFormat="1" applyFont="1" applyBorder="1" applyAlignment="1">
      <alignment horizontal="right" vertical="center"/>
    </xf>
    <xf numFmtId="0" fontId="20" fillId="0" borderId="1" xfId="0" applyFont="1" applyBorder="1" applyAlignment="1">
      <alignment vertical="center"/>
    </xf>
    <xf numFmtId="1" fontId="18" fillId="0" borderId="1" xfId="0" applyNumberFormat="1" applyFont="1" applyBorder="1" applyAlignment="1">
      <alignment horizontal="center" vertical="center"/>
    </xf>
    <xf numFmtId="0" fontId="18" fillId="0" borderId="1" xfId="0" applyFont="1" applyBorder="1" applyAlignment="1">
      <alignment vertical="center"/>
    </xf>
    <xf numFmtId="0" fontId="18" fillId="0" borderId="9" xfId="0" applyFont="1" applyBorder="1"/>
    <xf numFmtId="0" fontId="18" fillId="8" borderId="0" xfId="0" applyFont="1" applyFill="1"/>
    <xf numFmtId="0" fontId="5" fillId="8" borderId="0" xfId="0" applyFont="1" applyFill="1"/>
    <xf numFmtId="3" fontId="19" fillId="8" borderId="1" xfId="0" applyNumberFormat="1" applyFont="1" applyFill="1" applyBorder="1" applyAlignment="1">
      <alignment horizontal="right"/>
    </xf>
    <xf numFmtId="0" fontId="13" fillId="0" borderId="0" xfId="0" applyFont="1" applyAlignment="1">
      <alignment vertical="center" wrapText="1"/>
    </xf>
    <xf numFmtId="0" fontId="16" fillId="9" borderId="1" xfId="0" applyFont="1" applyFill="1" applyBorder="1" applyAlignment="1">
      <alignment horizontal="center" vertical="center" wrapText="1"/>
    </xf>
    <xf numFmtId="0" fontId="17" fillId="2" borderId="10" xfId="0" applyFont="1" applyFill="1" applyBorder="1" applyAlignment="1">
      <alignment horizontal="center" vertical="center"/>
    </xf>
    <xf numFmtId="0" fontId="17" fillId="0" borderId="0" xfId="0" applyFont="1" applyAlignment="1">
      <alignment horizontal="center"/>
    </xf>
    <xf numFmtId="0" fontId="31" fillId="0" borderId="1" xfId="0" applyFont="1" applyBorder="1" applyAlignment="1">
      <alignment vertical="center" wrapText="1"/>
    </xf>
    <xf numFmtId="0" fontId="28" fillId="2" borderId="0" xfId="0" applyFont="1" applyFill="1" applyAlignment="1">
      <alignment horizontal="center" vertical="center"/>
    </xf>
    <xf numFmtId="0" fontId="5" fillId="2" borderId="0" xfId="0" applyFont="1" applyFill="1"/>
    <xf numFmtId="0" fontId="0" fillId="0" borderId="0" xfId="0"/>
    <xf numFmtId="0" fontId="2" fillId="0" borderId="0" xfId="0" applyFont="1"/>
    <xf numFmtId="0" fontId="1" fillId="2" borderId="0" xfId="0" applyFont="1" applyFill="1" applyAlignment="1">
      <alignment horizontal="center" vertical="center"/>
    </xf>
    <xf numFmtId="0" fontId="29" fillId="3" borderId="0" xfId="0" applyFont="1" applyFill="1" applyAlignment="1">
      <alignment vertical="center" wrapText="1"/>
    </xf>
    <xf numFmtId="0" fontId="0" fillId="0" borderId="0" xfId="0" applyAlignment="1">
      <alignment vertical="center"/>
    </xf>
    <xf numFmtId="0" fontId="5" fillId="6" borderId="0" xfId="0" applyFont="1" applyFill="1"/>
    <xf numFmtId="0" fontId="2" fillId="3" borderId="0" xfId="0" applyFont="1" applyFill="1" applyAlignment="1">
      <alignment vertical="center" wrapText="1"/>
    </xf>
    <xf numFmtId="0" fontId="0" fillId="0" borderId="0" xfId="0" applyAlignment="1">
      <alignment horizontal="center"/>
    </xf>
    <xf numFmtId="0" fontId="5" fillId="0" borderId="0" xfId="0" applyFont="1" applyAlignment="1">
      <alignment horizontal="center" vertical="center"/>
    </xf>
    <xf numFmtId="0" fontId="9" fillId="4" borderId="3" xfId="0" applyFont="1" applyFill="1" applyBorder="1" applyAlignment="1">
      <alignment horizontal="center"/>
    </xf>
    <xf numFmtId="0" fontId="8" fillId="0" borderId="4" xfId="0" applyFont="1" applyBorder="1"/>
    <xf numFmtId="0" fontId="8" fillId="0" borderId="5" xfId="0" applyFont="1" applyBorder="1"/>
    <xf numFmtId="0" fontId="9" fillId="5" borderId="3" xfId="0" applyFont="1" applyFill="1" applyBorder="1" applyAlignment="1">
      <alignment horizontal="center"/>
    </xf>
    <xf numFmtId="0" fontId="2" fillId="0" borderId="0" xfId="0" applyFont="1" applyAlignment="1">
      <alignmen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Alignment="1">
      <alignment horizontal="left" vertical="center"/>
    </xf>
    <xf numFmtId="0" fontId="30" fillId="2" borderId="0" xfId="0" applyFont="1" applyFill="1" applyAlignment="1">
      <alignment horizontal="center" vertical="center" wrapText="1"/>
    </xf>
    <xf numFmtId="0" fontId="9" fillId="7" borderId="0" xfId="0" applyFont="1" applyFill="1"/>
    <xf numFmtId="0" fontId="9" fillId="5" borderId="0" xfId="0" applyFont="1" applyFill="1"/>
    <xf numFmtId="0" fontId="14" fillId="0" borderId="0" xfId="0" applyFont="1"/>
    <xf numFmtId="0" fontId="13" fillId="0" borderId="0" xfId="0" applyFont="1" applyAlignment="1">
      <alignment vertical="center" wrapText="1"/>
    </xf>
    <xf numFmtId="0" fontId="3" fillId="7" borderId="3" xfId="0" applyFont="1" applyFill="1" applyBorder="1" applyAlignment="1">
      <alignment horizontal="center" wrapText="1"/>
    </xf>
    <xf numFmtId="0" fontId="16" fillId="0" borderId="0" xfId="0" applyFont="1" applyAlignment="1">
      <alignment vertical="center" wrapText="1"/>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5" fillId="0" borderId="3" xfId="0" applyFont="1" applyBorder="1" applyAlignment="1">
      <alignment horizontal="center"/>
    </xf>
    <xf numFmtId="0" fontId="3" fillId="5" borderId="3" xfId="0" applyFont="1" applyFill="1" applyBorder="1" applyAlignment="1">
      <alignment horizontal="center" wrapText="1"/>
    </xf>
    <xf numFmtId="0" fontId="5" fillId="0" borderId="0" xfId="0" applyFont="1" applyAlignment="1">
      <alignment wrapText="1"/>
    </xf>
    <xf numFmtId="0" fontId="31" fillId="0" borderId="11" xfId="0" applyFont="1" applyBorder="1" applyAlignment="1">
      <alignment horizontal="left" vertical="center" wrapText="1"/>
    </xf>
    <xf numFmtId="0" fontId="22" fillId="5" borderId="0" xfId="0" applyFont="1" applyFill="1" applyAlignment="1">
      <alignment horizontal="center" wrapText="1"/>
    </xf>
    <xf numFmtId="0" fontId="18" fillId="0" borderId="0" xfId="0" applyFont="1"/>
    <xf numFmtId="0" fontId="5" fillId="0" borderId="0" xfId="0" applyFont="1"/>
    <xf numFmtId="0" fontId="30" fillId="2" borderId="0" xfId="0" applyFont="1" applyFill="1" applyAlignment="1">
      <alignment horizontal="center" vertical="center"/>
    </xf>
    <xf numFmtId="0" fontId="2" fillId="0" borderId="0" xfId="0" applyFont="1" applyAlignment="1">
      <alignment wrapText="1"/>
    </xf>
    <xf numFmtId="0" fontId="22" fillId="7" borderId="0" xfId="0" applyFont="1" applyFill="1" applyAlignment="1">
      <alignment horizontal="center" wrapText="1"/>
    </xf>
    <xf numFmtId="0" fontId="7" fillId="2" borderId="11" xfId="0" applyFont="1" applyFill="1" applyBorder="1" applyAlignment="1">
      <alignment horizontal="left" vertical="center"/>
    </xf>
    <xf numFmtId="0" fontId="17" fillId="2" borderId="7"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pplyAlignment="1">
      <alignment horizontal="center"/>
    </xf>
    <xf numFmtId="0" fontId="18" fillId="2" borderId="0" xfId="0" applyFont="1" applyFill="1"/>
    <xf numFmtId="0" fontId="2" fillId="0" borderId="3" xfId="0" applyFont="1" applyBorder="1" applyAlignment="1">
      <alignment wrapText="1"/>
    </xf>
    <xf numFmtId="0" fontId="22" fillId="5"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991"/>
  <sheetViews>
    <sheetView tabSelected="1" workbookViewId="0">
      <selection activeCell="A992" sqref="A992:XFD1048576"/>
    </sheetView>
  </sheetViews>
  <sheetFormatPr baseColWidth="10" defaultColWidth="0" defaultRowHeight="15.75" customHeight="1" zeroHeight="1"/>
  <cols>
    <col min="1" max="2" width="12.6328125" customWidth="1"/>
    <col min="3" max="3" width="27.26953125" bestFit="1" customWidth="1"/>
    <col min="4" max="4" width="29.26953125" customWidth="1"/>
    <col min="5" max="5" width="24.26953125" bestFit="1" customWidth="1"/>
    <col min="6" max="6" width="18.36328125" bestFit="1" customWidth="1"/>
    <col min="7" max="7" width="21.08984375" customWidth="1"/>
    <col min="8" max="12" width="12.6328125" customWidth="1"/>
    <col min="13" max="26" width="12.6328125" hidden="1" customWidth="1"/>
    <col min="27" max="16384" width="12.6328125" hidden="1"/>
  </cols>
  <sheetData>
    <row r="1" spans="1:12" ht="76.5" customHeight="1">
      <c r="A1" s="151" t="e" vm="1">
        <v>#VALUE!</v>
      </c>
      <c r="B1" s="149"/>
      <c r="C1" s="149"/>
      <c r="D1" s="149"/>
      <c r="E1" s="149"/>
      <c r="F1" s="149"/>
      <c r="G1" s="149"/>
      <c r="H1" s="149"/>
      <c r="I1" s="149"/>
      <c r="J1" s="149"/>
      <c r="K1" s="149"/>
      <c r="L1" s="149"/>
    </row>
    <row r="2" spans="1:12" ht="22.5">
      <c r="A2" s="151"/>
      <c r="B2" s="149"/>
      <c r="C2" s="149"/>
      <c r="D2" s="149"/>
      <c r="E2" s="149"/>
      <c r="F2" s="149"/>
      <c r="G2" s="149"/>
      <c r="H2" s="149"/>
      <c r="I2" s="149"/>
      <c r="J2" s="149"/>
      <c r="K2" s="149"/>
      <c r="L2" s="149"/>
    </row>
    <row r="3" spans="1:12" ht="103" customHeight="1">
      <c r="A3" s="152" t="s">
        <v>304</v>
      </c>
      <c r="B3" s="153"/>
      <c r="C3" s="153"/>
      <c r="D3" s="153"/>
      <c r="E3" s="153"/>
      <c r="F3" s="153"/>
      <c r="G3" s="153"/>
      <c r="H3" s="153"/>
      <c r="I3" s="153"/>
      <c r="J3" s="153"/>
      <c r="K3" s="153"/>
      <c r="L3" s="153"/>
    </row>
    <row r="4" spans="1:12" ht="22.5">
      <c r="A4" s="151"/>
      <c r="B4" s="149"/>
      <c r="C4" s="149"/>
      <c r="D4" s="149"/>
      <c r="E4" s="149"/>
      <c r="F4" s="149"/>
      <c r="G4" s="149"/>
      <c r="H4" s="149"/>
      <c r="I4" s="149"/>
      <c r="J4" s="149"/>
      <c r="K4" s="149"/>
      <c r="L4" s="149"/>
    </row>
    <row r="5" spans="1:12" ht="22.5">
      <c r="A5" s="147" t="s">
        <v>0</v>
      </c>
      <c r="B5" s="147"/>
      <c r="C5" s="147"/>
      <c r="D5" s="1" t="s">
        <v>1</v>
      </c>
      <c r="E5" s="1" t="s">
        <v>2</v>
      </c>
      <c r="F5" s="1" t="s">
        <v>3</v>
      </c>
      <c r="G5" s="148"/>
      <c r="H5" s="149"/>
      <c r="I5" s="149"/>
      <c r="J5" s="149"/>
      <c r="K5" s="149"/>
      <c r="L5" s="2"/>
    </row>
    <row r="6" spans="1:12" ht="22.5">
      <c r="A6" s="147"/>
      <c r="B6" s="147"/>
      <c r="C6" s="147"/>
      <c r="D6" s="1" t="s">
        <v>4</v>
      </c>
      <c r="E6" s="1" t="s">
        <v>5</v>
      </c>
      <c r="F6" s="3"/>
      <c r="G6" s="149"/>
      <c r="H6" s="149"/>
      <c r="I6" s="149"/>
      <c r="J6" s="149"/>
      <c r="K6" s="149"/>
      <c r="L6" s="2"/>
    </row>
    <row r="7" spans="1:12" ht="12.5">
      <c r="A7" s="148"/>
      <c r="B7" s="149"/>
      <c r="C7" s="149"/>
      <c r="D7" s="149"/>
      <c r="E7" s="149"/>
      <c r="F7" s="149"/>
      <c r="G7" s="149"/>
      <c r="H7" s="149"/>
      <c r="I7" s="149"/>
      <c r="J7" s="149"/>
      <c r="K7" s="149"/>
      <c r="L7" s="149"/>
    </row>
    <row r="8" spans="1:12" ht="138.5" customHeight="1">
      <c r="A8" s="155" t="s">
        <v>6</v>
      </c>
      <c r="B8" s="153"/>
      <c r="C8" s="153"/>
      <c r="D8" s="153"/>
      <c r="E8" s="153"/>
      <c r="F8" s="153"/>
      <c r="G8" s="153"/>
      <c r="H8" s="153"/>
      <c r="I8" s="153"/>
      <c r="J8" s="153"/>
      <c r="K8" s="153"/>
      <c r="L8" s="153"/>
    </row>
    <row r="9" spans="1:12" ht="12.5">
      <c r="A9" s="148"/>
      <c r="B9" s="149"/>
      <c r="C9" s="149"/>
      <c r="D9" s="149"/>
      <c r="E9" s="149"/>
      <c r="F9" s="149"/>
      <c r="G9" s="149"/>
      <c r="H9" s="149"/>
      <c r="I9" s="149"/>
      <c r="J9" s="149"/>
      <c r="K9" s="149"/>
      <c r="L9" s="149"/>
    </row>
    <row r="10" spans="1:12" ht="12.5">
      <c r="A10" s="154"/>
      <c r="B10" s="149"/>
      <c r="C10" s="149"/>
      <c r="D10" s="149"/>
      <c r="E10" s="149"/>
      <c r="F10" s="149"/>
      <c r="G10" s="149"/>
      <c r="H10" s="149"/>
      <c r="I10" s="149"/>
      <c r="J10" s="149"/>
      <c r="K10" s="149"/>
      <c r="L10" s="149"/>
    </row>
    <row r="11" spans="1:12" ht="12.5">
      <c r="A11" s="148"/>
      <c r="B11" s="149"/>
      <c r="C11" s="149"/>
      <c r="D11" s="149"/>
      <c r="E11" s="149"/>
      <c r="F11" s="149"/>
      <c r="G11" s="149"/>
      <c r="H11" s="149"/>
      <c r="I11" s="149"/>
      <c r="J11" s="149"/>
      <c r="K11" s="149"/>
      <c r="L11" s="149"/>
    </row>
    <row r="12" spans="1:12" ht="15.5">
      <c r="A12" s="150"/>
      <c r="B12" s="149"/>
      <c r="C12" s="149"/>
      <c r="D12" s="149"/>
      <c r="E12" s="149"/>
      <c r="F12" s="149"/>
      <c r="G12" s="149"/>
      <c r="H12" s="149"/>
      <c r="I12" s="149"/>
      <c r="J12" s="149"/>
      <c r="K12" s="149"/>
      <c r="L12" s="149"/>
    </row>
    <row r="13" spans="1:12" ht="12.5" hidden="1"/>
    <row r="14" spans="1:12" ht="12.5" hidden="1"/>
    <row r="15" spans="1:12" ht="12.5" hidden="1"/>
    <row r="16" spans="1:12" ht="12.5" hidden="1"/>
    <row r="17" ht="12.5" hidden="1"/>
    <row r="18" ht="12.5" hidden="1"/>
    <row r="19" ht="12.5" hidden="1"/>
    <row r="20" ht="12.5" hidden="1"/>
    <row r="21" ht="12.5" hidden="1"/>
    <row r="22" ht="12.5" hidden="1"/>
    <row r="23" ht="12.5" hidden="1"/>
    <row r="24" ht="12.5" hidden="1"/>
    <row r="25" ht="12.5" hidden="1"/>
    <row r="26" ht="12.5" hidden="1"/>
    <row r="27" ht="12.5" hidden="1"/>
    <row r="28" ht="12.5" hidden="1"/>
    <row r="29" ht="12.5" hidden="1"/>
    <row r="30" ht="12.5" hidden="1"/>
    <row r="31" ht="12.5" hidden="1"/>
    <row r="32" ht="12.5" hidden="1"/>
    <row r="33" ht="12.5" hidden="1"/>
    <row r="34" ht="12.5" hidden="1"/>
    <row r="35" ht="12.5" hidden="1"/>
    <row r="36" ht="12.5" hidden="1"/>
    <row r="37" ht="12.5" hidden="1"/>
    <row r="38" ht="12.5" hidden="1"/>
    <row r="39" ht="12.5" hidden="1"/>
    <row r="40" ht="12.5" hidden="1"/>
    <row r="41" ht="12.5" hidden="1"/>
    <row r="42" ht="12.5" hidden="1"/>
    <row r="43" ht="12.5" hidden="1"/>
    <row r="44" ht="12.5" hidden="1"/>
    <row r="45" ht="12.5" hidden="1"/>
    <row r="46" ht="12.5" hidden="1"/>
    <row r="47" ht="12.5" hidden="1"/>
    <row r="48" ht="12.5" hidden="1"/>
    <row r="49" ht="12.5" hidden="1"/>
    <row r="50" ht="12.5" hidden="1"/>
    <row r="51" ht="12.5" hidden="1"/>
    <row r="52" ht="12.5" hidden="1"/>
    <row r="53" ht="12.5" hidden="1"/>
    <row r="54" ht="12.5" hidden="1"/>
    <row r="55" ht="12.5" hidden="1"/>
    <row r="56" ht="12.5" hidden="1"/>
    <row r="57" ht="12.5" hidden="1"/>
    <row r="58" ht="12.5" hidden="1"/>
    <row r="59" ht="12.5" hidden="1"/>
    <row r="60" ht="12.5" hidden="1"/>
    <row r="61" ht="12.5" hidden="1"/>
    <row r="62" ht="12.5" hidden="1"/>
    <row r="63" ht="12.5" hidden="1"/>
    <row r="64" ht="12.5" hidden="1"/>
    <row r="65" ht="12.5" hidden="1"/>
    <row r="66" ht="12.5" hidden="1"/>
    <row r="67" ht="12.5" hidden="1"/>
    <row r="68" ht="12.5" hidden="1"/>
    <row r="69" ht="12.5" hidden="1"/>
    <row r="70" ht="12.5" hidden="1"/>
    <row r="71" ht="12.5" hidden="1"/>
    <row r="72" ht="12.5" hidden="1"/>
    <row r="73" ht="12.5" hidden="1"/>
    <row r="74" ht="12.5" hidden="1"/>
    <row r="75" ht="12.5" hidden="1"/>
    <row r="76" ht="12.5" hidden="1"/>
    <row r="77" ht="12.5" hidden="1"/>
    <row r="78" ht="12.5" hidden="1"/>
    <row r="79" ht="12.5" hidden="1"/>
    <row r="80" ht="12.5" hidden="1"/>
    <row r="81" ht="12.5" hidden="1"/>
    <row r="82" ht="12.5" hidden="1"/>
    <row r="83" ht="12.5" hidden="1"/>
    <row r="84" ht="12.5" hidden="1"/>
    <row r="85" ht="12.5" hidden="1"/>
    <row r="86" ht="12.5" hidden="1"/>
    <row r="87" ht="12.5" hidden="1"/>
    <row r="88" ht="12.5" hidden="1"/>
    <row r="89" ht="12.5" hidden="1"/>
    <row r="90" ht="12.5" hidden="1"/>
    <row r="91" ht="12.5" hidden="1"/>
    <row r="92" ht="12.5" hidden="1"/>
    <row r="93" ht="12.5" hidden="1"/>
    <row r="94" ht="12.5" hidden="1"/>
    <row r="95" ht="12.5" hidden="1"/>
    <row r="96" ht="12.5" hidden="1"/>
    <row r="97" ht="12.5" hidden="1"/>
    <row r="98" ht="12.5" hidden="1"/>
    <row r="99" ht="12.5" hidden="1"/>
    <row r="100" ht="12.5" hidden="1"/>
    <row r="101" ht="12.5" hidden="1"/>
    <row r="102" ht="12.5" hidden="1"/>
    <row r="103" ht="12.5" hidden="1"/>
    <row r="104" ht="12.5" hidden="1"/>
    <row r="105" ht="12.5" hidden="1"/>
    <row r="106" ht="12.5" hidden="1"/>
    <row r="107" ht="12.5" hidden="1"/>
    <row r="108" ht="12.5" hidden="1"/>
    <row r="109" ht="12.5" hidden="1"/>
    <row r="110" ht="12.5" hidden="1"/>
    <row r="111" ht="12.5" hidden="1"/>
    <row r="112" ht="12.5" hidden="1"/>
    <row r="113" ht="12.5" hidden="1"/>
    <row r="114" ht="12.5" hidden="1"/>
    <row r="115" ht="12.5" hidden="1"/>
    <row r="116" ht="12.5" hidden="1"/>
    <row r="117" ht="12.5" hidden="1"/>
    <row r="118" ht="12.5" hidden="1"/>
    <row r="119" ht="12.5" hidden="1"/>
    <row r="120" ht="12.5" hidden="1"/>
    <row r="121" ht="12.5" hidden="1"/>
    <row r="122" ht="12.5" hidden="1"/>
    <row r="123" ht="12.5" hidden="1"/>
    <row r="124" ht="12.5" hidden="1"/>
    <row r="125" ht="12.5" hidden="1"/>
    <row r="126" ht="12.5" hidden="1"/>
    <row r="127" ht="12.5" hidden="1"/>
    <row r="128" ht="12.5" hidden="1"/>
    <row r="129" ht="12.5" hidden="1"/>
    <row r="130" ht="12.5" hidden="1"/>
    <row r="131" ht="12.5" hidden="1"/>
    <row r="132" ht="12.5" hidden="1"/>
    <row r="133" ht="12.5" hidden="1"/>
    <row r="134" ht="12.5" hidden="1"/>
    <row r="135" ht="12.5" hidden="1"/>
    <row r="136" ht="12.5" hidden="1"/>
    <row r="137" ht="12.5" hidden="1"/>
    <row r="138" ht="12.5" hidden="1"/>
    <row r="139" ht="12.5" hidden="1"/>
    <row r="140" ht="12.5" hidden="1"/>
    <row r="141" ht="12.5" hidden="1"/>
    <row r="142" ht="12.5" hidden="1"/>
    <row r="143" ht="12.5" hidden="1"/>
    <row r="144" ht="12.5" hidden="1"/>
    <row r="145" ht="12.5" hidden="1"/>
    <row r="146" ht="12.5" hidden="1"/>
    <row r="147" ht="12.5" hidden="1"/>
    <row r="148" ht="12.5" hidden="1"/>
    <row r="149" ht="12.5" hidden="1"/>
    <row r="150" ht="12.5" hidden="1"/>
    <row r="151" ht="12.5" hidden="1"/>
    <row r="152" ht="12.5" hidden="1"/>
    <row r="153" ht="12.5" hidden="1"/>
    <row r="154" ht="12.5" hidden="1"/>
    <row r="155" ht="12.5" hidden="1"/>
    <row r="156" ht="12.5" hidden="1"/>
    <row r="157" ht="12.5" hidden="1"/>
    <row r="158" ht="12.5" hidden="1"/>
    <row r="159" ht="12.5" hidden="1"/>
    <row r="160" ht="12.5" hidden="1"/>
    <row r="161" ht="12.5" hidden="1"/>
    <row r="162" ht="12.5" hidden="1"/>
    <row r="163" ht="12.5" hidden="1"/>
    <row r="164" ht="12.5" hidden="1"/>
    <row r="165" ht="12.5" hidden="1"/>
    <row r="166" ht="12.5" hidden="1"/>
    <row r="167" ht="12.5" hidden="1"/>
    <row r="168" ht="12.5" hidden="1"/>
    <row r="169" ht="12.5" hidden="1"/>
    <row r="170" ht="12.5" hidden="1"/>
    <row r="171" ht="12.5" hidden="1"/>
    <row r="172" ht="12.5" hidden="1"/>
    <row r="173" ht="12.5" hidden="1"/>
    <row r="174" ht="12.5" hidden="1"/>
    <row r="175" ht="12.5" hidden="1"/>
    <row r="176" ht="12.5" hidden="1"/>
    <row r="177" ht="12.5" hidden="1"/>
    <row r="178" ht="12.5" hidden="1"/>
    <row r="179" ht="12.5" hidden="1"/>
    <row r="180" ht="12.5" hidden="1"/>
    <row r="181" ht="12.5" hidden="1"/>
    <row r="182" ht="12.5" hidden="1"/>
    <row r="183" ht="12.5" hidden="1"/>
    <row r="184" ht="12.5" hidden="1"/>
    <row r="185" ht="12.5" hidden="1"/>
    <row r="186" ht="12.5" hidden="1"/>
    <row r="187" ht="12.5" hidden="1"/>
    <row r="188" ht="12.5" hidden="1"/>
    <row r="189" ht="12.5" hidden="1"/>
    <row r="190" ht="12.5" hidden="1"/>
    <row r="191" ht="12.5" hidden="1"/>
    <row r="192" ht="12.5" hidden="1"/>
    <row r="193" ht="12.5" hidden="1"/>
    <row r="194" ht="12.5" hidden="1"/>
    <row r="195" ht="12.5" hidden="1"/>
    <row r="196" ht="12.5" hidden="1"/>
    <row r="197" ht="12.5" hidden="1"/>
    <row r="198" ht="12.5" hidden="1"/>
    <row r="199" ht="12.5" hidden="1"/>
    <row r="200" ht="12.5" hidden="1"/>
    <row r="201" ht="12.5" hidden="1"/>
    <row r="202" ht="12.5" hidden="1"/>
    <row r="203" ht="12.5" hidden="1"/>
    <row r="204" ht="12.5" hidden="1"/>
    <row r="205" ht="12.5" hidden="1"/>
    <row r="206" ht="12.5" hidden="1"/>
    <row r="207" ht="12.5" hidden="1"/>
    <row r="208" ht="12.5" hidden="1"/>
    <row r="209" ht="12.5" hidden="1"/>
    <row r="210" ht="12.5" hidden="1"/>
    <row r="211" ht="12.5" hidden="1"/>
    <row r="212" ht="12.5" hidden="1"/>
    <row r="213" ht="12.5" hidden="1"/>
    <row r="214" ht="12.5" hidden="1"/>
    <row r="215" ht="12.5" hidden="1"/>
    <row r="216" ht="12.5" hidden="1"/>
    <row r="217" ht="12.5" hidden="1"/>
    <row r="218" ht="12.5" hidden="1"/>
    <row r="219" ht="12.5" hidden="1"/>
    <row r="220" ht="12.5" hidden="1"/>
    <row r="221" ht="12.5" hidden="1"/>
    <row r="222" ht="12.5" hidden="1"/>
    <row r="223" ht="12.5" hidden="1"/>
    <row r="224" ht="12.5" hidden="1"/>
    <row r="225" ht="12.5" hidden="1"/>
    <row r="226" ht="12.5" hidden="1"/>
    <row r="227" ht="12.5" hidden="1"/>
    <row r="228" ht="12.5" hidden="1"/>
    <row r="229" ht="12.5" hidden="1"/>
    <row r="230" ht="12.5" hidden="1"/>
    <row r="231" ht="12.5" hidden="1"/>
    <row r="232" ht="12.5" hidden="1"/>
    <row r="233" ht="12.5" hidden="1"/>
    <row r="234" ht="12.5" hidden="1"/>
    <row r="235" ht="12.5" hidden="1"/>
    <row r="236" ht="12.5" hidden="1"/>
    <row r="237" ht="12.5" hidden="1"/>
    <row r="238" ht="12.5" hidden="1"/>
    <row r="239" ht="12.5" hidden="1"/>
    <row r="240" ht="12.5" hidden="1"/>
    <row r="241" ht="12.5" hidden="1"/>
    <row r="242" ht="12.5" hidden="1"/>
    <row r="243" ht="12.5" hidden="1"/>
    <row r="244" ht="12.5" hidden="1"/>
    <row r="245" ht="12.5" hidden="1"/>
    <row r="246" ht="12.5" hidden="1"/>
    <row r="247" ht="12.5" hidden="1"/>
    <row r="248" ht="12.5" hidden="1"/>
    <row r="249" ht="12.5" hidden="1"/>
    <row r="250" ht="12.5" hidden="1"/>
    <row r="251" ht="12.5" hidden="1"/>
    <row r="252" ht="12.5" hidden="1"/>
    <row r="253" ht="12.5" hidden="1"/>
    <row r="254" ht="12.5" hidden="1"/>
    <row r="255" ht="12.5" hidden="1"/>
    <row r="256" ht="12.5" hidden="1"/>
    <row r="257" ht="12.5" hidden="1"/>
    <row r="258" ht="12.5" hidden="1"/>
    <row r="259" ht="12.5" hidden="1"/>
    <row r="260" ht="12.5" hidden="1"/>
    <row r="261" ht="12.5" hidden="1"/>
    <row r="262" ht="12.5" hidden="1"/>
    <row r="263" ht="12.5" hidden="1"/>
    <row r="264" ht="12.5" hidden="1"/>
    <row r="265" ht="12.5" hidden="1"/>
    <row r="266" ht="12.5" hidden="1"/>
    <row r="267" ht="12.5" hidden="1"/>
    <row r="268" ht="12.5" hidden="1"/>
    <row r="269" ht="12.5" hidden="1"/>
    <row r="270" ht="12.5" hidden="1"/>
    <row r="271" ht="12.5" hidden="1"/>
    <row r="272" ht="12.5" hidden="1"/>
    <row r="273" ht="12.5" hidden="1"/>
    <row r="274" ht="12.5" hidden="1"/>
    <row r="275" ht="12.5" hidden="1"/>
    <row r="276" ht="12.5" hidden="1"/>
    <row r="277" ht="12.5" hidden="1"/>
    <row r="278" ht="12.5" hidden="1"/>
    <row r="279" ht="12.5" hidden="1"/>
    <row r="280" ht="12.5" hidden="1"/>
    <row r="281" ht="12.5" hidden="1"/>
    <row r="282" ht="12.5" hidden="1"/>
    <row r="283" ht="12.5" hidden="1"/>
    <row r="284" ht="12.5" hidden="1"/>
    <row r="285" ht="12.5" hidden="1"/>
    <row r="286" ht="12.5" hidden="1"/>
    <row r="287" ht="12.5" hidden="1"/>
    <row r="288" ht="12.5" hidden="1"/>
    <row r="289" ht="12.5" hidden="1"/>
    <row r="290" ht="12.5" hidden="1"/>
    <row r="291" ht="12.5" hidden="1"/>
    <row r="292" ht="12.5" hidden="1"/>
    <row r="293" ht="12.5" hidden="1"/>
    <row r="294" ht="12.5" hidden="1"/>
    <row r="295" ht="12.5" hidden="1"/>
    <row r="296" ht="12.5" hidden="1"/>
    <row r="297" ht="12.5" hidden="1"/>
    <row r="298" ht="12.5" hidden="1"/>
    <row r="299" ht="12.5" hidden="1"/>
    <row r="300" ht="12.5" hidden="1"/>
    <row r="301" ht="12.5" hidden="1"/>
    <row r="302" ht="12.5" hidden="1"/>
    <row r="303" ht="12.5" hidden="1"/>
    <row r="304" ht="12.5" hidden="1"/>
    <row r="305" ht="12.5" hidden="1"/>
    <row r="306" ht="12.5" hidden="1"/>
    <row r="307" ht="12.5" hidden="1"/>
    <row r="308" ht="12.5" hidden="1"/>
    <row r="309" ht="12.5" hidden="1"/>
    <row r="310" ht="12.5" hidden="1"/>
    <row r="311" ht="12.5" hidden="1"/>
    <row r="312" ht="12.5" hidden="1"/>
    <row r="313" ht="12.5" hidden="1"/>
    <row r="314" ht="12.5" hidden="1"/>
    <row r="315" ht="12.5" hidden="1"/>
    <row r="316" ht="12.5" hidden="1"/>
    <row r="317" ht="12.5" hidden="1"/>
    <row r="318" ht="12.5" hidden="1"/>
    <row r="319" ht="12.5" hidden="1"/>
    <row r="320" ht="12.5" hidden="1"/>
    <row r="321" ht="12.5" hidden="1"/>
    <row r="322" ht="12.5" hidden="1"/>
    <row r="323" ht="12.5" hidden="1"/>
    <row r="324" ht="12.5" hidden="1"/>
    <row r="325" ht="12.5" hidden="1"/>
    <row r="326" ht="12.5" hidden="1"/>
    <row r="327" ht="12.5" hidden="1"/>
    <row r="328" ht="12.5" hidden="1"/>
    <row r="329" ht="12.5" hidden="1"/>
    <row r="330" ht="12.5" hidden="1"/>
    <row r="331" ht="12.5" hidden="1"/>
    <row r="332" ht="12.5" hidden="1"/>
    <row r="333" ht="12.5" hidden="1"/>
    <row r="334" ht="12.5" hidden="1"/>
    <row r="335" ht="12.5" hidden="1"/>
    <row r="336" ht="12.5" hidden="1"/>
    <row r="337" ht="12.5" hidden="1"/>
    <row r="338" ht="12.5" hidden="1"/>
    <row r="339" ht="12.5" hidden="1"/>
    <row r="340" ht="12.5" hidden="1"/>
    <row r="341" ht="12.5" hidden="1"/>
    <row r="342" ht="12.5" hidden="1"/>
    <row r="343" ht="12.5" hidden="1"/>
    <row r="344" ht="12.5" hidden="1"/>
    <row r="345" ht="12.5" hidden="1"/>
    <row r="346" ht="12.5" hidden="1"/>
    <row r="347" ht="12.5" hidden="1"/>
    <row r="348" ht="12.5" hidden="1"/>
    <row r="349" ht="12.5" hidden="1"/>
    <row r="350" ht="12.5" hidden="1"/>
    <row r="351" ht="12.5" hidden="1"/>
    <row r="352" ht="12.5" hidden="1"/>
    <row r="353" ht="12.5" hidden="1"/>
    <row r="354" ht="12.5" hidden="1"/>
    <row r="355" ht="12.5" hidden="1"/>
    <row r="356" ht="12.5" hidden="1"/>
    <row r="357" ht="12.5" hidden="1"/>
    <row r="358" ht="12.5" hidden="1"/>
    <row r="359" ht="12.5" hidden="1"/>
    <row r="360" ht="12.5" hidden="1"/>
    <row r="361" ht="12.5" hidden="1"/>
    <row r="362" ht="12.5" hidden="1"/>
    <row r="363" ht="12.5" hidden="1"/>
    <row r="364" ht="12.5" hidden="1"/>
    <row r="365" ht="12.5" hidden="1"/>
    <row r="366" ht="12.5" hidden="1"/>
    <row r="367" ht="12.5" hidden="1"/>
    <row r="368" ht="12.5" hidden="1"/>
    <row r="369" ht="12.5" hidden="1"/>
    <row r="370" ht="12.5" hidden="1"/>
    <row r="371" ht="12.5" hidden="1"/>
    <row r="372" ht="12.5" hidden="1"/>
    <row r="373" ht="12.5" hidden="1"/>
    <row r="374" ht="12.5" hidden="1"/>
    <row r="375" ht="12.5" hidden="1"/>
    <row r="376" ht="12.5" hidden="1"/>
    <row r="377" ht="12.5" hidden="1"/>
    <row r="378" ht="12.5" hidden="1"/>
    <row r="379" ht="12.5" hidden="1"/>
    <row r="380" ht="12.5" hidden="1"/>
    <row r="381" ht="12.5" hidden="1"/>
    <row r="382" ht="12.5" hidden="1"/>
    <row r="383" ht="12.5" hidden="1"/>
    <row r="384" ht="12.5" hidden="1"/>
    <row r="385" ht="12.5" hidden="1"/>
    <row r="386" ht="12.5" hidden="1"/>
    <row r="387" ht="12.5" hidden="1"/>
    <row r="388" ht="12.5" hidden="1"/>
    <row r="389" ht="12.5" hidden="1"/>
    <row r="390" ht="12.5" hidden="1"/>
    <row r="391" ht="12.5" hidden="1"/>
    <row r="392" ht="12.5" hidden="1"/>
    <row r="393" ht="12.5" hidden="1"/>
    <row r="394" ht="12.5" hidden="1"/>
    <row r="395" ht="12.5" hidden="1"/>
    <row r="396" ht="12.5" hidden="1"/>
    <row r="397" ht="12.5" hidden="1"/>
    <row r="398" ht="12.5" hidden="1"/>
    <row r="399" ht="12.5" hidden="1"/>
    <row r="400" ht="12.5" hidden="1"/>
    <row r="401" ht="12.5" hidden="1"/>
    <row r="402" ht="12.5" hidden="1"/>
    <row r="403" ht="12.5" hidden="1"/>
    <row r="404" ht="12.5" hidden="1"/>
    <row r="405" ht="12.5" hidden="1"/>
    <row r="406" ht="12.5" hidden="1"/>
    <row r="407" ht="12.5" hidden="1"/>
    <row r="408" ht="12.5" hidden="1"/>
    <row r="409" ht="12.5" hidden="1"/>
    <row r="410" ht="12.5" hidden="1"/>
    <row r="411" ht="12.5" hidden="1"/>
    <row r="412" ht="12.5" hidden="1"/>
    <row r="413" ht="12.5" hidden="1"/>
    <row r="414" ht="12.5" hidden="1"/>
    <row r="415" ht="12.5" hidden="1"/>
    <row r="416" ht="12.5" hidden="1"/>
    <row r="417" ht="12.5" hidden="1"/>
    <row r="418" ht="12.5" hidden="1"/>
    <row r="419" ht="12.5" hidden="1"/>
    <row r="420" ht="12.5" hidden="1"/>
    <row r="421" ht="12.5" hidden="1"/>
    <row r="422" ht="12.5" hidden="1"/>
    <row r="423" ht="12.5" hidden="1"/>
    <row r="424" ht="12.5" hidden="1"/>
    <row r="425" ht="12.5" hidden="1"/>
    <row r="426" ht="12.5" hidden="1"/>
    <row r="427" ht="12.5" hidden="1"/>
    <row r="428" ht="12.5" hidden="1"/>
    <row r="429" ht="12.5" hidden="1"/>
    <row r="430" ht="12.5" hidden="1"/>
    <row r="431" ht="12.5" hidden="1"/>
    <row r="432" ht="12.5" hidden="1"/>
    <row r="433" ht="12.5" hidden="1"/>
    <row r="434" ht="12.5" hidden="1"/>
    <row r="435" ht="12.5" hidden="1"/>
    <row r="436" ht="12.5" hidden="1"/>
    <row r="437" ht="12.5" hidden="1"/>
    <row r="438" ht="12.5" hidden="1"/>
    <row r="439" ht="12.5" hidden="1"/>
    <row r="440" ht="12.5" hidden="1"/>
    <row r="441" ht="12.5" hidden="1"/>
    <row r="442" ht="12.5" hidden="1"/>
    <row r="443" ht="12.5" hidden="1"/>
    <row r="444" ht="12.5" hidden="1"/>
    <row r="445" ht="12.5" hidden="1"/>
    <row r="446" ht="12.5" hidden="1"/>
    <row r="447" ht="12.5" hidden="1"/>
    <row r="448" ht="12.5" hidden="1"/>
    <row r="449" ht="12.5" hidden="1"/>
    <row r="450" ht="12.5" hidden="1"/>
    <row r="451" ht="12.5" hidden="1"/>
    <row r="452" ht="12.5" hidden="1"/>
    <row r="453" ht="12.5" hidden="1"/>
    <row r="454" ht="12.5" hidden="1"/>
    <row r="455" ht="12.5" hidden="1"/>
    <row r="456" ht="12.5" hidden="1"/>
    <row r="457" ht="12.5" hidden="1"/>
    <row r="458" ht="12.5" hidden="1"/>
    <row r="459" ht="12.5" hidden="1"/>
    <row r="460" ht="12.5" hidden="1"/>
    <row r="461" ht="12.5" hidden="1"/>
    <row r="462" ht="12.5" hidden="1"/>
    <row r="463" ht="12.5" hidden="1"/>
    <row r="464" ht="12.5" hidden="1"/>
    <row r="465" ht="12.5" hidden="1"/>
    <row r="466" ht="12.5" hidden="1"/>
    <row r="467" ht="12.5" hidden="1"/>
    <row r="468" ht="12.5" hidden="1"/>
    <row r="469" ht="12.5" hidden="1"/>
    <row r="470" ht="12.5" hidden="1"/>
    <row r="471" ht="12.5" hidden="1"/>
    <row r="472" ht="12.5" hidden="1"/>
    <row r="473" ht="12.5" hidden="1"/>
    <row r="474" ht="12.5" hidden="1"/>
    <row r="475" ht="12.5" hidden="1"/>
    <row r="476" ht="12.5" hidden="1"/>
    <row r="477" ht="12.5" hidden="1"/>
    <row r="478" ht="12.5" hidden="1"/>
    <row r="479" ht="12.5" hidden="1"/>
    <row r="480" ht="12.5" hidden="1"/>
    <row r="481" ht="12.5" hidden="1"/>
    <row r="482" ht="12.5" hidden="1"/>
    <row r="483" ht="12.5" hidden="1"/>
    <row r="484" ht="12.5" hidden="1"/>
    <row r="485" ht="12.5" hidden="1"/>
    <row r="486" ht="12.5" hidden="1"/>
    <row r="487" ht="12.5" hidden="1"/>
    <row r="488" ht="12.5" hidden="1"/>
    <row r="489" ht="12.5" hidden="1"/>
    <row r="490" ht="12.5" hidden="1"/>
    <row r="491" ht="12.5" hidden="1"/>
    <row r="492" ht="12.5" hidden="1"/>
    <row r="493" ht="12.5" hidden="1"/>
    <row r="494" ht="12.5" hidden="1"/>
    <row r="495" ht="12.5" hidden="1"/>
    <row r="496" ht="12.5" hidden="1"/>
    <row r="497" ht="12.5" hidden="1"/>
    <row r="498" ht="12.5" hidden="1"/>
    <row r="499" ht="12.5" hidden="1"/>
    <row r="500" ht="12.5" hidden="1"/>
    <row r="501" ht="12.5" hidden="1"/>
    <row r="502" ht="12.5" hidden="1"/>
    <row r="503" ht="12.5" hidden="1"/>
    <row r="504" ht="12.5" hidden="1"/>
    <row r="505" ht="12.5" hidden="1"/>
    <row r="506" ht="12.5" hidden="1"/>
    <row r="507" ht="12.5" hidden="1"/>
    <row r="508" ht="12.5" hidden="1"/>
    <row r="509" ht="12.5" hidden="1"/>
    <row r="510" ht="12.5" hidden="1"/>
    <row r="511" ht="12.5" hidden="1"/>
    <row r="512" ht="12.5" hidden="1"/>
    <row r="513" ht="12.5" hidden="1"/>
    <row r="514" ht="12.5" hidden="1"/>
    <row r="515" ht="12.5" hidden="1"/>
    <row r="516" ht="12.5" hidden="1"/>
    <row r="517" ht="12.5" hidden="1"/>
    <row r="518" ht="12.5" hidden="1"/>
    <row r="519" ht="12.5" hidden="1"/>
    <row r="520" ht="12.5" hidden="1"/>
    <row r="521" ht="12.5" hidden="1"/>
    <row r="522" ht="12.5" hidden="1"/>
    <row r="523" ht="12.5" hidden="1"/>
    <row r="524" ht="12.5" hidden="1"/>
    <row r="525" ht="12.5" hidden="1"/>
    <row r="526" ht="12.5" hidden="1"/>
    <row r="527" ht="12.5" hidden="1"/>
    <row r="528" ht="12.5" hidden="1"/>
    <row r="529" ht="12.5" hidden="1"/>
    <row r="530" ht="12.5" hidden="1"/>
    <row r="531" ht="12.5" hidden="1"/>
    <row r="532" ht="12.5" hidden="1"/>
    <row r="533" ht="12.5" hidden="1"/>
    <row r="534" ht="12.5" hidden="1"/>
    <row r="535" ht="12.5" hidden="1"/>
    <row r="536" ht="12.5" hidden="1"/>
    <row r="537" ht="12.5" hidden="1"/>
    <row r="538" ht="12.5" hidden="1"/>
    <row r="539" ht="12.5" hidden="1"/>
    <row r="540" ht="12.5" hidden="1"/>
    <row r="541" ht="12.5" hidden="1"/>
    <row r="542" ht="12.5" hidden="1"/>
    <row r="543" ht="12.5" hidden="1"/>
    <row r="544" ht="12.5" hidden="1"/>
    <row r="545" ht="12.5" hidden="1"/>
    <row r="546" ht="12.5" hidden="1"/>
    <row r="547" ht="12.5" hidden="1"/>
    <row r="548" ht="12.5" hidden="1"/>
    <row r="549" ht="12.5" hidden="1"/>
    <row r="550" ht="12.5" hidden="1"/>
    <row r="551" ht="12.5" hidden="1"/>
    <row r="552" ht="12.5" hidden="1"/>
    <row r="553" ht="12.5" hidden="1"/>
    <row r="554" ht="12.5" hidden="1"/>
    <row r="555" ht="12.5" hidden="1"/>
    <row r="556" ht="12.5" hidden="1"/>
    <row r="557" ht="12.5" hidden="1"/>
    <row r="558" ht="12.5" hidden="1"/>
    <row r="559" ht="12.5" hidden="1"/>
    <row r="560" ht="12.5" hidden="1"/>
    <row r="561" ht="12.5" hidden="1"/>
    <row r="562" ht="12.5" hidden="1"/>
    <row r="563" ht="12.5" hidden="1"/>
    <row r="564" ht="12.5" hidden="1"/>
    <row r="565" ht="12.5" hidden="1"/>
    <row r="566" ht="12.5" hidden="1"/>
    <row r="567" ht="12.5" hidden="1"/>
    <row r="568" ht="12.5" hidden="1"/>
    <row r="569" ht="12.5" hidden="1"/>
    <row r="570" ht="12.5" hidden="1"/>
    <row r="571" ht="12.5" hidden="1"/>
    <row r="572" ht="12.5" hidden="1"/>
    <row r="573" ht="12.5" hidden="1"/>
    <row r="574" ht="12.5" hidden="1"/>
    <row r="575" ht="12.5" hidden="1"/>
    <row r="576" ht="12.5" hidden="1"/>
    <row r="577" ht="12.5" hidden="1"/>
    <row r="578" ht="12.5" hidden="1"/>
    <row r="579" ht="12.5" hidden="1"/>
    <row r="580" ht="12.5" hidden="1"/>
    <row r="581" ht="12.5" hidden="1"/>
    <row r="582" ht="12.5" hidden="1"/>
    <row r="583" ht="12.5" hidden="1"/>
    <row r="584" ht="12.5" hidden="1"/>
    <row r="585" ht="12.5" hidden="1"/>
    <row r="586" ht="12.5" hidden="1"/>
    <row r="587" ht="12.5" hidden="1"/>
    <row r="588" ht="12.5" hidden="1"/>
    <row r="589" ht="12.5" hidden="1"/>
    <row r="590" ht="12.5" hidden="1"/>
    <row r="591" ht="12.5" hidden="1"/>
    <row r="592" ht="12.5" hidden="1"/>
    <row r="593" ht="12.5" hidden="1"/>
    <row r="594" ht="12.5" hidden="1"/>
    <row r="595" ht="12.5" hidden="1"/>
    <row r="596" ht="12.5" hidden="1"/>
    <row r="597" ht="12.5" hidden="1"/>
    <row r="598" ht="12.5" hidden="1"/>
    <row r="599" ht="12.5" hidden="1"/>
    <row r="600" ht="12.5" hidden="1"/>
    <row r="601" ht="12.5" hidden="1"/>
    <row r="602" ht="12.5" hidden="1"/>
    <row r="603" ht="12.5" hidden="1"/>
    <row r="604" ht="12.5" hidden="1"/>
    <row r="605" ht="12.5" hidden="1"/>
    <row r="606" ht="12.5" hidden="1"/>
    <row r="607" ht="12.5" hidden="1"/>
    <row r="608" ht="12.5" hidden="1"/>
    <row r="609" ht="12.5" hidden="1"/>
    <row r="610" ht="12.5" hidden="1"/>
    <row r="611" ht="12.5" hidden="1"/>
    <row r="612" ht="12.5" hidden="1"/>
    <row r="613" ht="12.5" hidden="1"/>
    <row r="614" ht="12.5" hidden="1"/>
    <row r="615" ht="12.5" hidden="1"/>
    <row r="616" ht="12.5" hidden="1"/>
    <row r="617" ht="12.5" hidden="1"/>
    <row r="618" ht="12.5" hidden="1"/>
    <row r="619" ht="12.5" hidden="1"/>
    <row r="620" ht="12.5" hidden="1"/>
    <row r="621" ht="12.5" hidden="1"/>
    <row r="622" ht="12.5" hidden="1"/>
    <row r="623" ht="12.5" hidden="1"/>
    <row r="624" ht="12.5" hidden="1"/>
    <row r="625" ht="12.5" hidden="1"/>
    <row r="626" ht="12.5" hidden="1"/>
    <row r="627" ht="12.5" hidden="1"/>
    <row r="628" ht="12.5" hidden="1"/>
    <row r="629" ht="12.5" hidden="1"/>
    <row r="630" ht="12.5" hidden="1"/>
    <row r="631" ht="12.5" hidden="1"/>
    <row r="632" ht="12.5" hidden="1"/>
    <row r="633" ht="12.5" hidden="1"/>
    <row r="634" ht="12.5" hidden="1"/>
    <row r="635" ht="12.5" hidden="1"/>
    <row r="636" ht="12.5" hidden="1"/>
    <row r="637" ht="12.5" hidden="1"/>
    <row r="638" ht="12.5" hidden="1"/>
    <row r="639" ht="12.5" hidden="1"/>
    <row r="640" ht="12.5" hidden="1"/>
    <row r="641" ht="12.5" hidden="1"/>
    <row r="642" ht="12.5" hidden="1"/>
    <row r="643" ht="12.5" hidden="1"/>
    <row r="644" ht="12.5" hidden="1"/>
    <row r="645" ht="12.5" hidden="1"/>
    <row r="646" ht="12.5" hidden="1"/>
    <row r="647" ht="12.5" hidden="1"/>
    <row r="648" ht="12.5" hidden="1"/>
    <row r="649" ht="12.5" hidden="1"/>
    <row r="650" ht="12.5" hidden="1"/>
    <row r="651" ht="12.5" hidden="1"/>
    <row r="652" ht="12.5" hidden="1"/>
    <row r="653" ht="12.5" hidden="1"/>
    <row r="654" ht="12.5" hidden="1"/>
    <row r="655" ht="12.5" hidden="1"/>
    <row r="656" ht="12.5" hidden="1"/>
    <row r="657" ht="12.5" hidden="1"/>
    <row r="658" ht="12.5" hidden="1"/>
    <row r="659" ht="12.5" hidden="1"/>
    <row r="660" ht="12.5" hidden="1"/>
    <row r="661" ht="12.5" hidden="1"/>
    <row r="662" ht="12.5" hidden="1"/>
    <row r="663" ht="12.5" hidden="1"/>
    <row r="664" ht="12.5" hidden="1"/>
    <row r="665" ht="12.5" hidden="1"/>
    <row r="666" ht="12.5" hidden="1"/>
    <row r="667" ht="12.5" hidden="1"/>
    <row r="668" ht="12.5" hidden="1"/>
    <row r="669" ht="12.5" hidden="1"/>
    <row r="670" ht="12.5" hidden="1"/>
    <row r="671" ht="12.5" hidden="1"/>
    <row r="672" ht="12.5" hidden="1"/>
    <row r="673" ht="12.5" hidden="1"/>
    <row r="674" ht="12.5" hidden="1"/>
    <row r="675" ht="12.5" hidden="1"/>
    <row r="676" ht="12.5" hidden="1"/>
    <row r="677" ht="12.5" hidden="1"/>
    <row r="678" ht="12.5" hidden="1"/>
    <row r="679" ht="12.5" hidden="1"/>
    <row r="680" ht="12.5" hidden="1"/>
    <row r="681" ht="12.5" hidden="1"/>
    <row r="682" ht="12.5" hidden="1"/>
    <row r="683" ht="12.5" hidden="1"/>
    <row r="684" ht="12.5" hidden="1"/>
    <row r="685" ht="12.5" hidden="1"/>
    <row r="686" ht="12.5" hidden="1"/>
    <row r="687" ht="12.5" hidden="1"/>
    <row r="688" ht="12.5" hidden="1"/>
    <row r="689" ht="12.5" hidden="1"/>
    <row r="690" ht="12.5" hidden="1"/>
    <row r="691" ht="12.5" hidden="1"/>
    <row r="692" ht="12.5" hidden="1"/>
    <row r="693" ht="12.5" hidden="1"/>
    <row r="694" ht="12.5" hidden="1"/>
    <row r="695" ht="12.5" hidden="1"/>
    <row r="696" ht="12.5" hidden="1"/>
    <row r="697" ht="12.5" hidden="1"/>
    <row r="698" ht="12.5" hidden="1"/>
    <row r="699" ht="12.5" hidden="1"/>
    <row r="700" ht="12.5" hidden="1"/>
    <row r="701" ht="12.5" hidden="1"/>
    <row r="702" ht="12.5" hidden="1"/>
    <row r="703" ht="12.5" hidden="1"/>
    <row r="704" ht="12.5" hidden="1"/>
    <row r="705" ht="12.5" hidden="1"/>
    <row r="706" ht="12.5" hidden="1"/>
    <row r="707" ht="12.5" hidden="1"/>
    <row r="708" ht="12.5" hidden="1"/>
    <row r="709" ht="12.5" hidden="1"/>
    <row r="710" ht="12.5" hidden="1"/>
    <row r="711" ht="12.5" hidden="1"/>
    <row r="712" ht="12.5" hidden="1"/>
    <row r="713" ht="12.5" hidden="1"/>
    <row r="714" ht="12.5" hidden="1"/>
    <row r="715" ht="12.5" hidden="1"/>
    <row r="716" ht="12.5" hidden="1"/>
    <row r="717" ht="12.5" hidden="1"/>
    <row r="718" ht="12.5" hidden="1"/>
    <row r="719" ht="12.5" hidden="1"/>
    <row r="720" ht="12.5" hidden="1"/>
    <row r="721" ht="12.5" hidden="1"/>
    <row r="722" ht="12.5" hidden="1"/>
    <row r="723" ht="12.5" hidden="1"/>
    <row r="724" ht="12.5" hidden="1"/>
    <row r="725" ht="12.5" hidden="1"/>
    <row r="726" ht="12.5" hidden="1"/>
    <row r="727" ht="12.5" hidden="1"/>
    <row r="728" ht="12.5" hidden="1"/>
    <row r="729" ht="12.5" hidden="1"/>
    <row r="730" ht="12.5" hidden="1"/>
    <row r="731" ht="12.5" hidden="1"/>
    <row r="732" ht="12.5" hidden="1"/>
    <row r="733" ht="12.5" hidden="1"/>
    <row r="734" ht="12.5" hidden="1"/>
    <row r="735" ht="12.5" hidden="1"/>
    <row r="736" ht="12.5" hidden="1"/>
    <row r="737" ht="12.5" hidden="1"/>
    <row r="738" ht="12.5" hidden="1"/>
    <row r="739" ht="12.5" hidden="1"/>
    <row r="740" ht="12.5" hidden="1"/>
    <row r="741" ht="12.5" hidden="1"/>
    <row r="742" ht="12.5" hidden="1"/>
    <row r="743" ht="12.5" hidden="1"/>
    <row r="744" ht="12.5" hidden="1"/>
    <row r="745" ht="12.5" hidden="1"/>
    <row r="746" ht="12.5" hidden="1"/>
    <row r="747" ht="12.5" hidden="1"/>
    <row r="748" ht="12.5" hidden="1"/>
    <row r="749" ht="12.5" hidden="1"/>
    <row r="750" ht="12.5" hidden="1"/>
    <row r="751" ht="12.5" hidden="1"/>
    <row r="752" ht="12.5" hidden="1"/>
    <row r="753" ht="12.5" hidden="1"/>
    <row r="754" ht="12.5" hidden="1"/>
    <row r="755" ht="12.5" hidden="1"/>
    <row r="756" ht="12.5" hidden="1"/>
    <row r="757" ht="12.5" hidden="1"/>
    <row r="758" ht="12.5" hidden="1"/>
    <row r="759" ht="12.5" hidden="1"/>
    <row r="760" ht="12.5" hidden="1"/>
    <row r="761" ht="12.5" hidden="1"/>
    <row r="762" ht="12.5" hidden="1"/>
    <row r="763" ht="12.5" hidden="1"/>
    <row r="764" ht="12.5" hidden="1"/>
    <row r="765" ht="12.5" hidden="1"/>
    <row r="766" ht="12.5" hidden="1"/>
    <row r="767" ht="12.5" hidden="1"/>
    <row r="768" ht="12.5" hidden="1"/>
    <row r="769" ht="12.5" hidden="1"/>
    <row r="770" ht="12.5" hidden="1"/>
    <row r="771" ht="12.5" hidden="1"/>
    <row r="772" ht="12.5" hidden="1"/>
    <row r="773" ht="12.5" hidden="1"/>
    <row r="774" ht="12.5" hidden="1"/>
    <row r="775" ht="12.5" hidden="1"/>
    <row r="776" ht="12.5" hidden="1"/>
    <row r="777" ht="12.5" hidden="1"/>
    <row r="778" ht="12.5" hidden="1"/>
    <row r="779" ht="12.5" hidden="1"/>
    <row r="780" ht="12.5" hidden="1"/>
    <row r="781" ht="12.5" hidden="1"/>
    <row r="782" ht="12.5" hidden="1"/>
    <row r="783" ht="12.5" hidden="1"/>
    <row r="784" ht="12.5" hidden="1"/>
    <row r="785" ht="12.5" hidden="1"/>
    <row r="786" ht="12.5" hidden="1"/>
    <row r="787" ht="12.5" hidden="1"/>
    <row r="788" ht="12.5" hidden="1"/>
    <row r="789" ht="12.5" hidden="1"/>
    <row r="790" ht="12.5" hidden="1"/>
    <row r="791" ht="12.5" hidden="1"/>
    <row r="792" ht="12.5" hidden="1"/>
    <row r="793" ht="12.5" hidden="1"/>
    <row r="794" ht="12.5" hidden="1"/>
    <row r="795" ht="12.5" hidden="1"/>
    <row r="796" ht="12.5" hidden="1"/>
    <row r="797" ht="12.5" hidden="1"/>
    <row r="798" ht="12.5" hidden="1"/>
    <row r="799" ht="12.5" hidden="1"/>
    <row r="800" ht="12.5" hidden="1"/>
    <row r="801" ht="12.5" hidden="1"/>
    <row r="802" ht="12.5" hidden="1"/>
    <row r="803" ht="12.5" hidden="1"/>
    <row r="804" ht="12.5" hidden="1"/>
    <row r="805" ht="12.5" hidden="1"/>
    <row r="806" ht="12.5" hidden="1"/>
    <row r="807" ht="12.5" hidden="1"/>
    <row r="808" ht="12.5" hidden="1"/>
    <row r="809" ht="12.5" hidden="1"/>
    <row r="810" ht="12.5" hidden="1"/>
    <row r="811" ht="12.5" hidden="1"/>
    <row r="812" ht="12.5" hidden="1"/>
    <row r="813" ht="12.5" hidden="1"/>
    <row r="814" ht="12.5" hidden="1"/>
    <row r="815" ht="12.5" hidden="1"/>
    <row r="816" ht="12.5" hidden="1"/>
    <row r="817" ht="12.5" hidden="1"/>
    <row r="818" ht="12.5" hidden="1"/>
    <row r="819" ht="12.5" hidden="1"/>
    <row r="820" ht="12.5" hidden="1"/>
    <row r="821" ht="12.5" hidden="1"/>
    <row r="822" ht="12.5" hidden="1"/>
    <row r="823" ht="12.5" hidden="1"/>
    <row r="824" ht="12.5" hidden="1"/>
    <row r="825" ht="12.5" hidden="1"/>
    <row r="826" ht="12.5" hidden="1"/>
    <row r="827" ht="12.5" hidden="1"/>
    <row r="828" ht="12.5" hidden="1"/>
    <row r="829" ht="12.5" hidden="1"/>
    <row r="830" ht="12.5" hidden="1"/>
    <row r="831" ht="12.5" hidden="1"/>
    <row r="832" ht="12.5" hidden="1"/>
    <row r="833" ht="12.5" hidden="1"/>
    <row r="834" ht="12.5" hidden="1"/>
    <row r="835" ht="12.5" hidden="1"/>
    <row r="836" ht="12.5" hidden="1"/>
    <row r="837" ht="12.5" hidden="1"/>
    <row r="838" ht="12.5" hidden="1"/>
    <row r="839" ht="12.5" hidden="1"/>
    <row r="840" ht="12.5" hidden="1"/>
    <row r="841" ht="12.5" hidden="1"/>
    <row r="842" ht="12.5" hidden="1"/>
    <row r="843" ht="12.5" hidden="1"/>
    <row r="844" ht="12.5" hidden="1"/>
    <row r="845" ht="12.5" hidden="1"/>
    <row r="846" ht="12.5" hidden="1"/>
    <row r="847" ht="12.5" hidden="1"/>
    <row r="848" ht="12.5" hidden="1"/>
    <row r="849" ht="12.5" hidden="1"/>
    <row r="850" ht="12.5" hidden="1"/>
    <row r="851" ht="12.5" hidden="1"/>
    <row r="852" ht="12.5" hidden="1"/>
    <row r="853" ht="12.5" hidden="1"/>
    <row r="854" ht="12.5" hidden="1"/>
    <row r="855" ht="12.5" hidden="1"/>
    <row r="856" ht="12.5" hidden="1"/>
    <row r="857" ht="12.5" hidden="1"/>
    <row r="858" ht="12.5" hidden="1"/>
    <row r="859" ht="12.5" hidden="1"/>
    <row r="860" ht="12.5" hidden="1"/>
    <row r="861" ht="12.5" hidden="1"/>
    <row r="862" ht="12.5" hidden="1"/>
    <row r="863" ht="12.5" hidden="1"/>
    <row r="864" ht="12.5" hidden="1"/>
    <row r="865" ht="12.5" hidden="1"/>
    <row r="866" ht="12.5" hidden="1"/>
    <row r="867" ht="12.5" hidden="1"/>
    <row r="868" ht="12.5" hidden="1"/>
    <row r="869" ht="12.5" hidden="1"/>
    <row r="870" ht="12.5" hidden="1"/>
    <row r="871" ht="12.5" hidden="1"/>
    <row r="872" ht="12.5" hidden="1"/>
    <row r="873" ht="12.5" hidden="1"/>
    <row r="874" ht="12.5" hidden="1"/>
    <row r="875" ht="12.5" hidden="1"/>
    <row r="876" ht="12.5" hidden="1"/>
    <row r="877" ht="12.5" hidden="1"/>
    <row r="878" ht="12.5" hidden="1"/>
    <row r="879" ht="12.5" hidden="1"/>
    <row r="880" ht="12.5" hidden="1"/>
    <row r="881" ht="12.5" hidden="1"/>
    <row r="882" ht="12.5" hidden="1"/>
    <row r="883" ht="12.5" hidden="1"/>
    <row r="884" ht="12.5" hidden="1"/>
    <row r="885" ht="12.5" hidden="1"/>
    <row r="886" ht="12.5" hidden="1"/>
    <row r="887" ht="12.5" hidden="1"/>
    <row r="888" ht="12.5" hidden="1"/>
    <row r="889" ht="12.5" hidden="1"/>
    <row r="890" ht="12.5" hidden="1"/>
    <row r="891" ht="12.5" hidden="1"/>
    <row r="892" ht="12.5" hidden="1"/>
    <row r="893" ht="12.5" hidden="1"/>
    <row r="894" ht="12.5" hidden="1"/>
    <row r="895" ht="12.5" hidden="1"/>
    <row r="896" ht="12.5" hidden="1"/>
    <row r="897" ht="12.5" hidden="1"/>
    <row r="898" ht="12.5" hidden="1"/>
    <row r="899" ht="12.5" hidden="1"/>
    <row r="900" ht="12.5" hidden="1"/>
    <row r="901" ht="12.5" hidden="1"/>
    <row r="902" ht="12.5" hidden="1"/>
    <row r="903" ht="12.5" hidden="1"/>
    <row r="904" ht="12.5" hidden="1"/>
    <row r="905" ht="12.5" hidden="1"/>
    <row r="906" ht="12.5" hidden="1"/>
    <row r="907" ht="12.5" hidden="1"/>
    <row r="908" ht="12.5" hidden="1"/>
    <row r="909" ht="12.5" hidden="1"/>
    <row r="910" ht="12.5" hidden="1"/>
    <row r="911" ht="12.5" hidden="1"/>
    <row r="912" ht="12.5" hidden="1"/>
    <row r="913" ht="12.5" hidden="1"/>
    <row r="914" ht="12.5" hidden="1"/>
    <row r="915" ht="12.5" hidden="1"/>
    <row r="916" ht="12.5" hidden="1"/>
    <row r="917" ht="12.5" hidden="1"/>
    <row r="918" ht="12.5" hidden="1"/>
    <row r="919" ht="12.5" hidden="1"/>
    <row r="920" ht="12.5" hidden="1"/>
    <row r="921" ht="12.5" hidden="1"/>
    <row r="922" ht="12.5" hidden="1"/>
    <row r="923" ht="12.5" hidden="1"/>
    <row r="924" ht="12.5" hidden="1"/>
    <row r="925" ht="12.5" hidden="1"/>
    <row r="926" ht="12.5" hidden="1"/>
    <row r="927" ht="12.5" hidden="1"/>
    <row r="928" ht="12.5" hidden="1"/>
    <row r="929" ht="12.5" hidden="1"/>
    <row r="930" ht="12.5" hidden="1"/>
    <row r="931" ht="12.5" hidden="1"/>
    <row r="932" ht="12.5" hidden="1"/>
    <row r="933" ht="12.5" hidden="1"/>
    <row r="934" ht="12.5" hidden="1"/>
    <row r="935" ht="12.5" hidden="1"/>
    <row r="936" ht="12.5" hidden="1"/>
    <row r="937" ht="12.5" hidden="1"/>
    <row r="938" ht="12.5" hidden="1"/>
    <row r="939" ht="12.5" hidden="1"/>
    <row r="940" ht="12.5" hidden="1"/>
    <row r="941" ht="12.5" hidden="1"/>
    <row r="942" ht="12.5" hidden="1"/>
    <row r="943" ht="12.5" hidden="1"/>
    <row r="944" ht="12.5" hidden="1"/>
    <row r="945" ht="12.5" hidden="1"/>
    <row r="946" ht="12.5" hidden="1"/>
    <row r="947" ht="12.5" hidden="1"/>
    <row r="948" ht="12.5" hidden="1"/>
    <row r="949" ht="12.5" hidden="1"/>
    <row r="950" ht="12.5" hidden="1"/>
    <row r="951" ht="12.5" hidden="1"/>
    <row r="952" ht="12.5" hidden="1"/>
    <row r="953" ht="12.5" hidden="1"/>
    <row r="954" ht="12.5" hidden="1"/>
    <row r="955" ht="12.5" hidden="1"/>
    <row r="956" ht="12.5" hidden="1"/>
    <row r="957" ht="12.5" hidden="1"/>
    <row r="958" ht="12.5" hidden="1"/>
    <row r="959" ht="12.5" hidden="1"/>
    <row r="960" ht="12.5" hidden="1"/>
    <row r="961" ht="12.5" hidden="1"/>
    <row r="962" ht="12.5" hidden="1"/>
    <row r="963" ht="12.5" hidden="1"/>
    <row r="964" ht="12.5" hidden="1"/>
    <row r="965" ht="12.5" hidden="1"/>
    <row r="966" ht="12.5" hidden="1"/>
    <row r="967" ht="12.5" hidden="1"/>
    <row r="968" ht="12.5" hidden="1"/>
    <row r="969" ht="12.5" hidden="1"/>
    <row r="970" ht="12.5" hidden="1"/>
    <row r="971" ht="12.5" hidden="1"/>
    <row r="972" ht="12.5" hidden="1"/>
    <row r="973" ht="12.5" hidden="1"/>
    <row r="974" ht="12.5" hidden="1"/>
    <row r="975" ht="12.5" hidden="1"/>
    <row r="976" ht="12.5" hidden="1"/>
    <row r="977" ht="12.5" hidden="1"/>
    <row r="978" ht="12.5" hidden="1"/>
    <row r="979" ht="12.5" hidden="1"/>
    <row r="980" ht="12.5" hidden="1"/>
    <row r="981" ht="12.5" hidden="1"/>
    <row r="982" ht="12.5" hidden="1"/>
    <row r="983" ht="12.5" hidden="1"/>
    <row r="984" ht="12.5" hidden="1"/>
    <row r="985" ht="12.5" hidden="1"/>
    <row r="986" ht="12.5" hidden="1"/>
    <row r="987" ht="12.5" hidden="1"/>
    <row r="988" ht="12.5" hidden="1"/>
    <row r="989" ht="12.5" hidden="1"/>
    <row r="990" ht="12.5" hidden="1"/>
    <row r="991" ht="12.5" hidden="1"/>
  </sheetData>
  <mergeCells count="12">
    <mergeCell ref="A5:C6"/>
    <mergeCell ref="A11:L11"/>
    <mergeCell ref="A12:L12"/>
    <mergeCell ref="G5:K6"/>
    <mergeCell ref="A1:L1"/>
    <mergeCell ref="A2:L2"/>
    <mergeCell ref="A3:L3"/>
    <mergeCell ref="A4:L4"/>
    <mergeCell ref="A7:L7"/>
    <mergeCell ref="A9:L9"/>
    <mergeCell ref="A10:L10"/>
    <mergeCell ref="A8:L8"/>
  </mergeCells>
  <hyperlinks>
    <hyperlink ref="D5" location="Restauration!A1" display="Restauration" xr:uid="{00000000-0004-0000-0000-000001000000}"/>
    <hyperlink ref="E5" location="'Déplacements'!A1" display="Déplacements" xr:uid="{00000000-0004-0000-0000-000002000000}"/>
    <hyperlink ref="F5" location="Fournitures!A1" display="Fournitures" xr:uid="{00000000-0004-0000-0000-000003000000}"/>
    <hyperlink ref="D6" location="Energie!A1" display="Energie" xr:uid="{00000000-0004-0000-0000-000005000000}"/>
    <hyperlink ref="E6" location="Immobilisations!A1" display="Immobilisations"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CE5CD"/>
    <outlinePr summaryBelow="0" summaryRight="0"/>
  </sheetPr>
  <dimension ref="A1:AA1036"/>
  <sheetViews>
    <sheetView zoomScale="85" zoomScaleNormal="85" workbookViewId="0">
      <selection activeCell="A7" sqref="A7:F7"/>
    </sheetView>
  </sheetViews>
  <sheetFormatPr baseColWidth="10" defaultColWidth="0" defaultRowHeight="15.75" customHeight="1" zeroHeight="1"/>
  <cols>
    <col min="1" max="1" width="75.08984375" customWidth="1"/>
    <col min="2" max="2" width="50.08984375" customWidth="1"/>
    <col min="3" max="5" width="18.90625" customWidth="1"/>
    <col min="6" max="6" width="3" customWidth="1"/>
    <col min="7" max="26" width="12.6328125" hidden="1" customWidth="1"/>
    <col min="27" max="27" width="12.6328125" customWidth="1"/>
    <col min="28" max="16384" width="12.6328125" hidden="1"/>
  </cols>
  <sheetData>
    <row r="1" spans="1:27" ht="33" customHeight="1">
      <c r="A1" s="182" t="s">
        <v>306</v>
      </c>
      <c r="B1" s="153"/>
      <c r="C1" s="153"/>
      <c r="D1" s="153"/>
      <c r="E1" s="153"/>
      <c r="F1" s="153"/>
      <c r="AA1" s="156"/>
    </row>
    <row r="2" spans="1:27" ht="15.75" customHeight="1">
      <c r="A2" s="149"/>
      <c r="B2" s="149"/>
      <c r="C2" s="149"/>
      <c r="D2" s="149"/>
      <c r="E2" s="149"/>
      <c r="F2" s="149"/>
      <c r="AA2" s="156"/>
    </row>
    <row r="3" spans="1:27" ht="13">
      <c r="A3" s="5" t="s">
        <v>303</v>
      </c>
      <c r="B3" s="157"/>
      <c r="C3" s="149"/>
      <c r="D3" s="149"/>
      <c r="E3" s="149"/>
      <c r="AA3" s="156"/>
    </row>
    <row r="4" spans="1:27" ht="15.75" customHeight="1">
      <c r="A4" s="149"/>
      <c r="B4" s="149"/>
      <c r="C4" s="149"/>
      <c r="D4" s="149"/>
      <c r="E4" s="149"/>
      <c r="F4" s="149"/>
      <c r="AA4" s="156"/>
    </row>
    <row r="5" spans="1:27" ht="13">
      <c r="A5" s="6" t="s">
        <v>20</v>
      </c>
      <c r="C5" s="158" t="s">
        <v>300</v>
      </c>
      <c r="D5" s="159"/>
      <c r="E5" s="160"/>
      <c r="F5" s="149"/>
      <c r="AA5" s="156"/>
    </row>
    <row r="6" spans="1:27" ht="13">
      <c r="A6" s="6" t="s">
        <v>21</v>
      </c>
      <c r="B6" s="7"/>
      <c r="C6" s="161" t="s">
        <v>301</v>
      </c>
      <c r="D6" s="159"/>
      <c r="E6" s="160"/>
      <c r="F6" s="149"/>
      <c r="AA6" s="156"/>
    </row>
    <row r="7" spans="1:27" ht="15.75" customHeight="1">
      <c r="A7" s="149"/>
      <c r="B7" s="149"/>
      <c r="C7" s="149"/>
      <c r="D7" s="149"/>
      <c r="E7" s="149"/>
      <c r="F7" s="149"/>
      <c r="AA7" s="156"/>
    </row>
    <row r="8" spans="1:27" ht="12.5">
      <c r="A8" s="162" t="s">
        <v>22</v>
      </c>
      <c r="B8" s="149"/>
      <c r="C8" s="149"/>
      <c r="D8" s="149"/>
      <c r="E8" s="149"/>
      <c r="F8" s="149"/>
      <c r="AA8" s="156"/>
    </row>
    <row r="9" spans="1:27" ht="18">
      <c r="A9" s="8" t="s">
        <v>23</v>
      </c>
      <c r="B9" s="9" t="s">
        <v>24</v>
      </c>
      <c r="C9" s="10" t="s">
        <v>25</v>
      </c>
      <c r="D9" s="10" t="s">
        <v>26</v>
      </c>
      <c r="E9" s="10" t="s">
        <v>7</v>
      </c>
      <c r="F9" s="149"/>
      <c r="AA9" s="156"/>
    </row>
    <row r="10" spans="1:27" ht="13">
      <c r="A10" s="11" t="s">
        <v>27</v>
      </c>
      <c r="B10" s="12"/>
      <c r="C10" s="13"/>
      <c r="D10" s="14" t="str">
        <f t="shared" ref="D10:D16" si="0">IF(LEFT(B10,7)="Fioul d", C10/1.07,IF(LEFT(B10,7)="Fioul l",C10/1.06,IF(LEFT(B10,3)="Gaz",C10*VLOOKUP(B10,$A$45:$B$51,2,FALSE),IF(LEFT(B10,3)="Gra",C10*VLOOKUP(B10,$A$44:$B$51,2,FALSE)," "))))</f>
        <v xml:space="preserve"> </v>
      </c>
      <c r="E10" s="15" t="str">
        <f>IFERROR(VLOOKUP(B10,$A$45:$D$51,4,FALSE)," ")</f>
        <v xml:space="preserve"> </v>
      </c>
      <c r="F10" s="149"/>
      <c r="AA10" s="156"/>
    </row>
    <row r="11" spans="1:27" ht="13">
      <c r="A11" s="11" t="s">
        <v>28</v>
      </c>
      <c r="B11" s="12"/>
      <c r="C11" s="13"/>
      <c r="D11" s="14" t="str">
        <f t="shared" si="0"/>
        <v xml:space="preserve"> </v>
      </c>
      <c r="E11" s="15" t="str">
        <f t="shared" ref="E11:E16" si="1">IFERROR(VLOOKUP(B11,$A$45:$D$51,4,FALSE)," ")</f>
        <v xml:space="preserve"> </v>
      </c>
      <c r="F11" s="149"/>
      <c r="AA11" s="156"/>
    </row>
    <row r="12" spans="1:27" ht="12.5">
      <c r="A12" s="16"/>
      <c r="B12" s="12"/>
      <c r="C12" s="13"/>
      <c r="D12" s="14" t="str">
        <f t="shared" si="0"/>
        <v xml:space="preserve"> </v>
      </c>
      <c r="E12" s="15" t="str">
        <f t="shared" si="1"/>
        <v xml:space="preserve"> </v>
      </c>
      <c r="F12" s="149"/>
      <c r="AA12" s="156"/>
    </row>
    <row r="13" spans="1:27" ht="12.5">
      <c r="A13" s="16"/>
      <c r="B13" s="12"/>
      <c r="C13" s="13"/>
      <c r="D13" s="14" t="str">
        <f t="shared" si="0"/>
        <v xml:space="preserve"> </v>
      </c>
      <c r="E13" s="15" t="str">
        <f t="shared" si="1"/>
        <v xml:space="preserve"> </v>
      </c>
      <c r="F13" s="149"/>
      <c r="AA13" s="156"/>
    </row>
    <row r="14" spans="1:27" ht="13">
      <c r="A14" s="16"/>
      <c r="B14" s="17"/>
      <c r="C14" s="13"/>
      <c r="D14" s="14" t="str">
        <f t="shared" si="0"/>
        <v xml:space="preserve"> </v>
      </c>
      <c r="E14" s="15" t="str">
        <f t="shared" si="1"/>
        <v xml:space="preserve"> </v>
      </c>
      <c r="F14" s="149"/>
      <c r="AA14" s="156"/>
    </row>
    <row r="15" spans="1:27" ht="12.5">
      <c r="A15" s="16"/>
      <c r="B15" s="12"/>
      <c r="C15" s="13"/>
      <c r="D15" s="14" t="str">
        <f t="shared" si="0"/>
        <v xml:space="preserve"> </v>
      </c>
      <c r="E15" s="15" t="str">
        <f t="shared" si="1"/>
        <v xml:space="preserve"> </v>
      </c>
      <c r="F15" s="149"/>
      <c r="AA15" s="156"/>
    </row>
    <row r="16" spans="1:27" ht="12.5">
      <c r="A16" s="16"/>
      <c r="B16" s="12"/>
      <c r="C16" s="13"/>
      <c r="D16" s="14" t="str">
        <f t="shared" si="0"/>
        <v xml:space="preserve"> </v>
      </c>
      <c r="E16" s="15" t="str">
        <f t="shared" si="1"/>
        <v xml:space="preserve"> </v>
      </c>
      <c r="F16" s="149"/>
      <c r="AA16" s="156"/>
    </row>
    <row r="17" spans="1:27" ht="13">
      <c r="A17" s="149"/>
      <c r="B17" s="149"/>
      <c r="C17" s="18" t="s">
        <v>8</v>
      </c>
      <c r="D17" s="19">
        <f>SUM($D$10:D16)</f>
        <v>0</v>
      </c>
      <c r="E17" s="18" t="str">
        <f ca="1">IFERROR(__xludf.DUMMYFUNCTION("IFERROR(AVERAGE.WEIGHTED(E10:E16,D10:D16),"" "")")," ")</f>
        <v xml:space="preserve"> </v>
      </c>
      <c r="F17" s="149"/>
      <c r="AA17" s="156"/>
    </row>
    <row r="18" spans="1:27" ht="15.75" customHeight="1">
      <c r="A18" s="149"/>
      <c r="B18" s="149"/>
      <c r="C18" s="149"/>
      <c r="D18" s="149"/>
      <c r="E18" s="149"/>
      <c r="F18" s="149"/>
      <c r="AA18" s="156"/>
    </row>
    <row r="19" spans="1:27" ht="12.5">
      <c r="A19" s="162" t="s">
        <v>29</v>
      </c>
      <c r="B19" s="149"/>
      <c r="C19" s="149"/>
      <c r="D19" s="149"/>
      <c r="E19" s="149"/>
      <c r="F19" s="149"/>
      <c r="H19" s="4"/>
      <c r="I19" s="4"/>
      <c r="AA19" s="156"/>
    </row>
    <row r="20" spans="1:27" ht="18">
      <c r="A20" s="8" t="s">
        <v>9</v>
      </c>
      <c r="B20" s="9" t="s">
        <v>30</v>
      </c>
      <c r="C20" s="10" t="s">
        <v>25</v>
      </c>
      <c r="D20" s="10" t="s">
        <v>26</v>
      </c>
      <c r="E20" s="10" t="s">
        <v>7</v>
      </c>
      <c r="F20" s="149"/>
      <c r="H20" s="4"/>
      <c r="I20" s="4"/>
      <c r="AA20" s="156"/>
    </row>
    <row r="21" spans="1:27" ht="13">
      <c r="A21" s="11" t="s">
        <v>31</v>
      </c>
      <c r="B21" s="12"/>
      <c r="C21" s="12"/>
      <c r="D21" s="20" t="str">
        <f>IFERROR(C21*VLOOKUP(B21,$A$54:$B$55,2,FALSE)," ")</f>
        <v xml:space="preserve"> </v>
      </c>
      <c r="E21" s="15" t="str">
        <f>IFERROR(VLOOKUP(B21,$A$54:$D$55,4,FALSE)," ")</f>
        <v xml:space="preserve"> </v>
      </c>
      <c r="F21" s="149"/>
      <c r="H21" s="4"/>
      <c r="I21" s="4"/>
      <c r="AA21" s="156"/>
    </row>
    <row r="22" spans="1:27" ht="13">
      <c r="A22" s="11" t="s">
        <v>32</v>
      </c>
      <c r="B22" s="12"/>
      <c r="C22" s="12"/>
      <c r="D22" s="20" t="str">
        <f t="shared" ref="D22:D24" si="2">IFERROR(C22*VLOOKUP(B22,$A$54:$B$55,2,FALSE)," ")</f>
        <v xml:space="preserve"> </v>
      </c>
      <c r="E22" s="15" t="str">
        <f t="shared" ref="E22:E24" si="3">IFERROR(VLOOKUP(B22,$A$54:$D$55,4,FALSE)," ")</f>
        <v xml:space="preserve"> </v>
      </c>
      <c r="F22" s="149"/>
      <c r="H22" s="4"/>
      <c r="I22" s="4"/>
      <c r="AA22" s="156"/>
    </row>
    <row r="23" spans="1:27" ht="13">
      <c r="A23" s="11"/>
      <c r="B23" s="12"/>
      <c r="C23" s="12"/>
      <c r="D23" s="20" t="str">
        <f t="shared" si="2"/>
        <v xml:space="preserve"> </v>
      </c>
      <c r="E23" s="15" t="str">
        <f t="shared" si="3"/>
        <v xml:space="preserve"> </v>
      </c>
      <c r="F23" s="149"/>
      <c r="H23" s="4"/>
      <c r="I23" s="4"/>
      <c r="AA23" s="156"/>
    </row>
    <row r="24" spans="1:27" ht="13">
      <c r="A24" s="11"/>
      <c r="B24" s="12"/>
      <c r="C24" s="12"/>
      <c r="D24" s="20" t="str">
        <f t="shared" si="2"/>
        <v xml:space="preserve"> </v>
      </c>
      <c r="E24" s="15" t="str">
        <f t="shared" si="3"/>
        <v xml:space="preserve"> </v>
      </c>
      <c r="F24" s="149"/>
      <c r="H24" s="4"/>
      <c r="I24" s="4"/>
      <c r="AA24" s="156"/>
    </row>
    <row r="25" spans="1:27" ht="13">
      <c r="A25" s="149"/>
      <c r="B25" s="149"/>
      <c r="C25" s="18" t="s">
        <v>8</v>
      </c>
      <c r="D25" s="18">
        <f>SUM($D$21:D24)</f>
        <v>0</v>
      </c>
      <c r="E25" s="18" t="str">
        <f ca="1">IFERROR(__xludf.DUMMYFUNCTION("IFERROR(AVERAGE.WEIGHTED(E21:E24,D21:D24),"" "")")," ")</f>
        <v xml:space="preserve"> </v>
      </c>
      <c r="F25" s="149"/>
      <c r="H25" s="4"/>
      <c r="I25" s="4"/>
      <c r="AA25" s="156"/>
    </row>
    <row r="26" spans="1:27" ht="12.5">
      <c r="A26" s="149"/>
      <c r="B26" s="149"/>
      <c r="C26" s="149"/>
      <c r="D26" s="149"/>
      <c r="E26" s="149"/>
      <c r="F26" s="149"/>
      <c r="H26" s="4"/>
      <c r="I26" s="4"/>
      <c r="AA26" s="156"/>
    </row>
    <row r="27" spans="1:27" ht="12.5">
      <c r="A27" s="162" t="s">
        <v>33</v>
      </c>
      <c r="B27" s="149"/>
      <c r="C27" s="149"/>
      <c r="D27" s="149"/>
      <c r="E27" s="149"/>
      <c r="F27" s="149"/>
      <c r="H27" s="4"/>
      <c r="I27" s="4"/>
      <c r="AA27" s="156"/>
    </row>
    <row r="28" spans="1:27" ht="18">
      <c r="A28" s="21" t="s">
        <v>34</v>
      </c>
      <c r="B28" s="22" t="s">
        <v>35</v>
      </c>
      <c r="C28" s="23" t="s">
        <v>36</v>
      </c>
      <c r="D28" s="23" t="s">
        <v>26</v>
      </c>
      <c r="E28" s="23" t="s">
        <v>7</v>
      </c>
      <c r="F28" s="149"/>
      <c r="H28" s="4"/>
      <c r="I28" s="4"/>
      <c r="AA28" s="156"/>
    </row>
    <row r="29" spans="1:27" ht="13">
      <c r="A29" s="11" t="s">
        <v>37</v>
      </c>
      <c r="B29" s="12"/>
      <c r="C29" s="12"/>
      <c r="D29" s="24" t="str">
        <f>IFERROR(C29*VLOOKUP(B29,$A$57:$B$67,2,FALSE)," ")</f>
        <v xml:space="preserve"> </v>
      </c>
      <c r="E29" s="25" t="str">
        <f>IFERROR(VLOOKUP(B29,$A$57:$D$67,4,FALSE)," ")</f>
        <v xml:space="preserve"> </v>
      </c>
      <c r="F29" s="149"/>
      <c r="H29" s="4"/>
      <c r="I29" s="4"/>
      <c r="AA29" s="156"/>
    </row>
    <row r="30" spans="1:27" ht="13">
      <c r="A30" s="11" t="s">
        <v>38</v>
      </c>
      <c r="B30" s="12"/>
      <c r="C30" s="12"/>
      <c r="D30" s="24" t="str">
        <f t="shared" ref="D30:D32" si="4">IFERROR(C30*VLOOKUP(B30,$A$57:$B$67,2,FALSE)," ")</f>
        <v xml:space="preserve"> </v>
      </c>
      <c r="E30" s="25" t="str">
        <f t="shared" ref="E30:E32" si="5">IFERROR(VLOOKUP(B30,$A$57:$D$67,4,FALSE)," ")</f>
        <v xml:space="preserve"> </v>
      </c>
      <c r="F30" s="149"/>
      <c r="H30" s="4"/>
      <c r="I30" s="4"/>
      <c r="AA30" s="156"/>
    </row>
    <row r="31" spans="1:27" ht="13">
      <c r="A31" s="11"/>
      <c r="B31" s="12"/>
      <c r="C31" s="12"/>
      <c r="D31" s="24" t="str">
        <f t="shared" si="4"/>
        <v xml:space="preserve"> </v>
      </c>
      <c r="E31" s="25" t="str">
        <f t="shared" si="5"/>
        <v xml:space="preserve"> </v>
      </c>
      <c r="F31" s="149"/>
      <c r="H31" s="4"/>
      <c r="I31" s="4"/>
      <c r="AA31" s="156"/>
    </row>
    <row r="32" spans="1:27" ht="13">
      <c r="A32" s="11"/>
      <c r="B32" s="12"/>
      <c r="C32" s="12"/>
      <c r="D32" s="24" t="str">
        <f t="shared" si="4"/>
        <v xml:space="preserve"> </v>
      </c>
      <c r="E32" s="25" t="str">
        <f t="shared" si="5"/>
        <v xml:space="preserve"> </v>
      </c>
      <c r="F32" s="149"/>
      <c r="H32" s="4"/>
      <c r="I32" s="4"/>
      <c r="AA32" s="156"/>
    </row>
    <row r="33" spans="1:27" ht="13">
      <c r="A33" s="149"/>
      <c r="B33" s="149"/>
      <c r="C33" s="18" t="s">
        <v>8</v>
      </c>
      <c r="D33" s="18">
        <f>SUM($D$29:D32)</f>
        <v>0</v>
      </c>
      <c r="E33" s="18" t="str">
        <f ca="1">IFERROR(__xludf.DUMMYFUNCTION("IFERROR(AVERAGE.WEIGHTED(E29:E32,D29:D32),"" "")")," ")</f>
        <v xml:space="preserve"> </v>
      </c>
      <c r="F33" s="149"/>
      <c r="H33" s="4"/>
      <c r="I33" s="4"/>
      <c r="AA33" s="156"/>
    </row>
    <row r="34" spans="1:27" ht="12.5">
      <c r="A34" s="149"/>
      <c r="B34" s="149"/>
      <c r="C34" s="149"/>
      <c r="D34" s="149"/>
      <c r="E34" s="149"/>
      <c r="F34" s="149"/>
      <c r="H34" s="4"/>
      <c r="I34" s="4"/>
      <c r="AA34" s="156"/>
    </row>
    <row r="35" spans="1:27" ht="12.5">
      <c r="A35" s="162" t="s">
        <v>39</v>
      </c>
      <c r="B35" s="149"/>
      <c r="C35" s="149"/>
      <c r="D35" s="149"/>
      <c r="E35" s="149"/>
      <c r="F35" s="149"/>
      <c r="H35" s="4"/>
      <c r="I35" s="4"/>
      <c r="AA35" s="156"/>
    </row>
    <row r="36" spans="1:27" ht="18">
      <c r="A36" s="21" t="s">
        <v>40</v>
      </c>
      <c r="B36" s="22" t="s">
        <v>41</v>
      </c>
      <c r="C36" s="23" t="s">
        <v>36</v>
      </c>
      <c r="D36" s="23" t="s">
        <v>26</v>
      </c>
      <c r="E36" s="23" t="s">
        <v>7</v>
      </c>
      <c r="F36" s="149"/>
      <c r="H36" s="4"/>
      <c r="I36" s="4"/>
      <c r="AA36" s="156"/>
    </row>
    <row r="37" spans="1:27" ht="13">
      <c r="A37" s="11" t="s">
        <v>37</v>
      </c>
      <c r="B37" s="12"/>
      <c r="C37" s="12"/>
      <c r="D37" s="24" t="str">
        <f>IFERROR(C37*VLOOKUP(B37,$A$70:$B$76,2,FALSE)," ")</f>
        <v xml:space="preserve"> </v>
      </c>
      <c r="E37" s="25" t="str">
        <f>IFERROR(VLOOKUP(B37,$A$70:$D$76,4,FALSE)," ")</f>
        <v xml:space="preserve"> </v>
      </c>
      <c r="F37" s="149"/>
      <c r="H37" s="4"/>
      <c r="I37" s="4"/>
      <c r="AA37" s="156"/>
    </row>
    <row r="38" spans="1:27" ht="13">
      <c r="A38" s="11" t="s">
        <v>38</v>
      </c>
      <c r="B38" s="12"/>
      <c r="C38" s="12"/>
      <c r="D38" s="24" t="str">
        <f t="shared" ref="D38:D40" si="6">IFERROR(C38*VLOOKUP(B38,$A$70:$B$76,2,FALSE)," ")</f>
        <v xml:space="preserve"> </v>
      </c>
      <c r="E38" s="25" t="str">
        <f t="shared" ref="E38:E40" si="7">IFERROR(VLOOKUP(B38,$A$70:$D$76,4,FALSE)," ")</f>
        <v xml:space="preserve"> </v>
      </c>
      <c r="F38" s="149"/>
      <c r="H38" s="4"/>
      <c r="I38" s="4"/>
      <c r="AA38" s="156"/>
    </row>
    <row r="39" spans="1:27" ht="13">
      <c r="A39" s="11"/>
      <c r="B39" s="12"/>
      <c r="C39" s="12"/>
      <c r="D39" s="24" t="str">
        <f t="shared" si="6"/>
        <v xml:space="preserve"> </v>
      </c>
      <c r="E39" s="25" t="str">
        <f t="shared" si="7"/>
        <v xml:space="preserve"> </v>
      </c>
      <c r="F39" s="149"/>
      <c r="H39" s="4"/>
      <c r="I39" s="4"/>
      <c r="AA39" s="156"/>
    </row>
    <row r="40" spans="1:27" ht="13">
      <c r="A40" s="11"/>
      <c r="B40" s="12"/>
      <c r="C40" s="12"/>
      <c r="D40" s="24" t="str">
        <f t="shared" si="6"/>
        <v xml:space="preserve"> </v>
      </c>
      <c r="E40" s="25" t="str">
        <f t="shared" si="7"/>
        <v xml:space="preserve"> </v>
      </c>
      <c r="F40" s="149"/>
      <c r="H40" s="4"/>
      <c r="I40" s="4"/>
      <c r="AA40" s="156"/>
    </row>
    <row r="41" spans="1:27" ht="13">
      <c r="A41" s="149"/>
      <c r="B41" s="149"/>
      <c r="C41" s="18" t="s">
        <v>8</v>
      </c>
      <c r="D41" s="18">
        <f>SUM($D$29:D40)</f>
        <v>0</v>
      </c>
      <c r="E41" s="18" t="str">
        <f ca="1">IFERROR(__xludf.DUMMYFUNCTION("IFERROR(AVERAGE.WEIGHTED(E37:E40,D37:D40),"" "")")," ")</f>
        <v xml:space="preserve"> </v>
      </c>
      <c r="F41" s="149"/>
      <c r="H41" s="4"/>
      <c r="I41" s="4"/>
      <c r="AA41" s="156"/>
    </row>
    <row r="42" spans="1:27" ht="15.75" customHeight="1">
      <c r="A42" s="149"/>
      <c r="B42" s="149"/>
      <c r="C42" s="149"/>
      <c r="D42" s="149"/>
      <c r="E42" s="149"/>
      <c r="AA42" s="156"/>
    </row>
    <row r="43" spans="1:27" ht="13">
      <c r="A43" s="165" t="s">
        <v>302</v>
      </c>
      <c r="B43" s="149"/>
      <c r="C43" s="149"/>
      <c r="D43" s="149"/>
      <c r="E43" s="149"/>
      <c r="F43" s="2"/>
      <c r="AA43" s="156"/>
    </row>
    <row r="44" spans="1:27" ht="13">
      <c r="A44" s="26" t="s">
        <v>42</v>
      </c>
      <c r="B44" s="26" t="s">
        <v>43</v>
      </c>
      <c r="C44" s="26" t="s">
        <v>44</v>
      </c>
      <c r="D44" s="26" t="s">
        <v>7</v>
      </c>
      <c r="E44" s="26" t="s">
        <v>45</v>
      </c>
      <c r="F44" s="2"/>
      <c r="AA44" s="156"/>
    </row>
    <row r="45" spans="1:27" ht="12.5">
      <c r="A45" s="27" t="s">
        <v>46</v>
      </c>
      <c r="B45" s="27">
        <v>3.19</v>
      </c>
      <c r="C45" s="27" t="s">
        <v>47</v>
      </c>
      <c r="D45" s="28">
        <v>0</v>
      </c>
      <c r="E45" s="27" t="s">
        <v>48</v>
      </c>
      <c r="F45" s="2"/>
      <c r="AA45" s="156"/>
    </row>
    <row r="46" spans="1:27" ht="12.5">
      <c r="A46" s="27" t="s">
        <v>49</v>
      </c>
      <c r="B46" s="27">
        <v>3.25</v>
      </c>
      <c r="C46" s="27" t="s">
        <v>47</v>
      </c>
      <c r="D46" s="28">
        <v>0</v>
      </c>
      <c r="E46" s="27" t="s">
        <v>48</v>
      </c>
      <c r="F46" s="2"/>
      <c r="AA46" s="156"/>
    </row>
    <row r="47" spans="1:27" ht="12.5">
      <c r="A47" s="27" t="s">
        <v>50</v>
      </c>
      <c r="B47" s="27">
        <v>2.3199999999999998</v>
      </c>
      <c r="C47" s="27" t="s">
        <v>51</v>
      </c>
      <c r="D47" s="28">
        <v>0</v>
      </c>
      <c r="E47" s="27" t="s">
        <v>48</v>
      </c>
      <c r="F47" s="2"/>
      <c r="AA47" s="156"/>
    </row>
    <row r="48" spans="1:27" ht="12.5">
      <c r="A48" s="27" t="s">
        <v>52</v>
      </c>
      <c r="B48" s="27">
        <v>2.7E-2</v>
      </c>
      <c r="C48" s="27" t="s">
        <v>53</v>
      </c>
      <c r="D48" s="28">
        <v>4</v>
      </c>
      <c r="E48" s="27" t="s">
        <v>48</v>
      </c>
      <c r="F48" s="2"/>
      <c r="AA48" s="156"/>
    </row>
    <row r="49" spans="1:27" ht="12.5">
      <c r="A49" s="27" t="s">
        <v>54</v>
      </c>
      <c r="B49" s="27">
        <v>7.3999999999999996E-2</v>
      </c>
      <c r="C49" s="27" t="s">
        <v>53</v>
      </c>
      <c r="D49" s="28">
        <v>1</v>
      </c>
      <c r="E49" s="27" t="s">
        <v>48</v>
      </c>
      <c r="F49" s="2"/>
      <c r="AA49" s="156"/>
    </row>
    <row r="50" spans="1:27" ht="12.5">
      <c r="A50" s="27" t="s">
        <v>55</v>
      </c>
      <c r="B50" s="27">
        <v>0.13200000000000001</v>
      </c>
      <c r="C50" s="27" t="s">
        <v>56</v>
      </c>
      <c r="D50" s="28">
        <v>2</v>
      </c>
      <c r="E50" s="27" t="s">
        <v>48</v>
      </c>
      <c r="F50" s="2"/>
      <c r="AA50" s="156"/>
    </row>
    <row r="51" spans="1:27" ht="13">
      <c r="A51" s="17"/>
      <c r="B51" s="12"/>
      <c r="C51" s="12"/>
      <c r="D51" s="12"/>
      <c r="E51" s="12"/>
      <c r="F51" s="2"/>
      <c r="AA51" s="156"/>
    </row>
    <row r="52" spans="1:27" ht="12.5">
      <c r="A52" s="163" t="s">
        <v>57</v>
      </c>
      <c r="B52" s="2"/>
      <c r="C52" s="2"/>
      <c r="D52" s="2"/>
      <c r="E52" s="2"/>
      <c r="F52" s="2"/>
      <c r="AA52" s="156"/>
    </row>
    <row r="53" spans="1:27" ht="13">
      <c r="A53" s="164"/>
      <c r="B53" s="26" t="s">
        <v>43</v>
      </c>
      <c r="C53" s="26" t="s">
        <v>44</v>
      </c>
      <c r="D53" s="26" t="s">
        <v>7</v>
      </c>
      <c r="E53" s="26" t="s">
        <v>45</v>
      </c>
      <c r="F53" s="2"/>
      <c r="AA53" s="156"/>
    </row>
    <row r="54" spans="1:27" ht="12.5">
      <c r="A54" s="27" t="s">
        <v>58</v>
      </c>
      <c r="B54" s="27">
        <v>6.4699999999999994E-2</v>
      </c>
      <c r="C54" s="27" t="s">
        <v>56</v>
      </c>
      <c r="D54" s="28">
        <v>1</v>
      </c>
      <c r="E54" s="27" t="s">
        <v>48</v>
      </c>
      <c r="F54" s="2"/>
      <c r="AA54" s="156"/>
    </row>
    <row r="55" spans="1:27" ht="12.5">
      <c r="A55" s="12"/>
      <c r="B55" s="12"/>
      <c r="C55" s="12"/>
      <c r="D55" s="12"/>
      <c r="E55" s="12"/>
      <c r="F55" s="2"/>
      <c r="AA55" s="156"/>
    </row>
    <row r="56" spans="1:27" ht="12.5">
      <c r="A56" s="163" t="s">
        <v>59</v>
      </c>
      <c r="B56" s="2"/>
      <c r="C56" s="2"/>
      <c r="D56" s="2"/>
      <c r="E56" s="2"/>
      <c r="F56" s="2"/>
      <c r="AA56" s="156"/>
    </row>
    <row r="57" spans="1:27" ht="13">
      <c r="A57" s="164"/>
      <c r="B57" s="26" t="s">
        <v>43</v>
      </c>
      <c r="C57" s="26" t="s">
        <v>44</v>
      </c>
      <c r="D57" s="26" t="s">
        <v>7</v>
      </c>
      <c r="E57" s="26" t="s">
        <v>45</v>
      </c>
      <c r="F57" s="2"/>
      <c r="AA57" s="156"/>
    </row>
    <row r="58" spans="1:27" ht="12.5">
      <c r="A58" s="29" t="s">
        <v>60</v>
      </c>
      <c r="B58" s="29">
        <v>1300</v>
      </c>
      <c r="C58" s="29" t="s">
        <v>61</v>
      </c>
      <c r="D58" s="30">
        <v>3</v>
      </c>
      <c r="E58" s="27" t="s">
        <v>48</v>
      </c>
      <c r="F58" s="2"/>
      <c r="AA58" s="156"/>
    </row>
    <row r="59" spans="1:27" ht="12.5">
      <c r="A59" s="29" t="s">
        <v>62</v>
      </c>
      <c r="B59" s="29">
        <v>1760</v>
      </c>
      <c r="C59" s="29" t="s">
        <v>61</v>
      </c>
      <c r="D59" s="30">
        <v>3</v>
      </c>
      <c r="E59" s="27" t="s">
        <v>48</v>
      </c>
      <c r="F59" s="2"/>
      <c r="AA59" s="156"/>
    </row>
    <row r="60" spans="1:27" ht="12.5">
      <c r="A60" s="29" t="s">
        <v>63</v>
      </c>
      <c r="B60" s="29">
        <v>675</v>
      </c>
      <c r="C60" s="29" t="s">
        <v>61</v>
      </c>
      <c r="D60" s="30">
        <v>3</v>
      </c>
      <c r="E60" s="27" t="s">
        <v>48</v>
      </c>
      <c r="F60" s="2"/>
      <c r="AA60" s="156"/>
    </row>
    <row r="61" spans="1:27" ht="12.5">
      <c r="A61" s="29" t="s">
        <v>64</v>
      </c>
      <c r="B61" s="29">
        <v>3943</v>
      </c>
      <c r="C61" s="29" t="s">
        <v>61</v>
      </c>
      <c r="D61" s="30">
        <v>3</v>
      </c>
      <c r="E61" s="27" t="s">
        <v>48</v>
      </c>
      <c r="F61" s="2"/>
      <c r="AA61" s="156"/>
    </row>
    <row r="62" spans="1:27" ht="12.5">
      <c r="A62" s="29" t="s">
        <v>65</v>
      </c>
      <c r="B62" s="29">
        <v>1624</v>
      </c>
      <c r="C62" s="29" t="s">
        <v>61</v>
      </c>
      <c r="D62" s="30">
        <v>3</v>
      </c>
      <c r="E62" s="27" t="s">
        <v>48</v>
      </c>
      <c r="F62" s="2"/>
      <c r="AA62" s="156"/>
    </row>
    <row r="63" spans="1:27" ht="12.5">
      <c r="A63" s="29" t="s">
        <v>66</v>
      </c>
      <c r="B63" s="29">
        <v>2088</v>
      </c>
      <c r="C63" s="29" t="s">
        <v>61</v>
      </c>
      <c r="D63" s="30">
        <v>3</v>
      </c>
      <c r="E63" s="27" t="s">
        <v>48</v>
      </c>
      <c r="F63" s="2"/>
      <c r="AA63" s="156"/>
    </row>
    <row r="64" spans="1:27" ht="12.5">
      <c r="A64" s="29" t="s">
        <v>67</v>
      </c>
      <c r="B64" s="29">
        <v>2140</v>
      </c>
      <c r="C64" s="29" t="s">
        <v>61</v>
      </c>
      <c r="D64" s="30">
        <v>3</v>
      </c>
      <c r="E64" s="27" t="s">
        <v>48</v>
      </c>
      <c r="F64" s="2"/>
      <c r="AA64" s="156"/>
    </row>
    <row r="65" spans="1:27" ht="12.5">
      <c r="A65" s="29" t="s">
        <v>68</v>
      </c>
      <c r="B65" s="29">
        <v>631</v>
      </c>
      <c r="C65" s="29" t="s">
        <v>61</v>
      </c>
      <c r="D65" s="30">
        <v>5</v>
      </c>
      <c r="E65" s="27" t="s">
        <v>48</v>
      </c>
      <c r="F65" s="2"/>
      <c r="AA65" s="156"/>
    </row>
    <row r="66" spans="1:27" ht="12.5">
      <c r="A66" s="29" t="s">
        <v>69</v>
      </c>
      <c r="B66" s="29">
        <v>1</v>
      </c>
      <c r="C66" s="29" t="s">
        <v>61</v>
      </c>
      <c r="D66" s="30">
        <v>3</v>
      </c>
      <c r="E66" s="27" t="s">
        <v>48</v>
      </c>
      <c r="F66" s="2"/>
      <c r="AA66" s="156"/>
    </row>
    <row r="67" spans="1:27" ht="12.5">
      <c r="A67" s="31"/>
      <c r="B67" s="31"/>
      <c r="C67" s="31"/>
      <c r="D67" s="31"/>
      <c r="E67" s="31"/>
      <c r="F67" s="2"/>
      <c r="AA67" s="156"/>
    </row>
    <row r="68" spans="1:27" ht="12.5">
      <c r="A68" s="163" t="s">
        <v>70</v>
      </c>
      <c r="B68" s="2"/>
      <c r="C68" s="2"/>
      <c r="D68" s="2"/>
      <c r="E68" s="2"/>
      <c r="F68" s="2"/>
      <c r="AA68" s="156"/>
    </row>
    <row r="69" spans="1:27" ht="13">
      <c r="A69" s="164"/>
      <c r="B69" s="26" t="s">
        <v>43</v>
      </c>
      <c r="C69" s="26" t="s">
        <v>44</v>
      </c>
      <c r="D69" s="26" t="s">
        <v>7</v>
      </c>
      <c r="E69" s="26" t="s">
        <v>45</v>
      </c>
      <c r="F69" s="2"/>
      <c r="AA69" s="156"/>
    </row>
    <row r="70" spans="1:27" ht="12.5">
      <c r="A70" s="29" t="s">
        <v>71</v>
      </c>
      <c r="B70" s="29">
        <v>1</v>
      </c>
      <c r="C70" s="29" t="s">
        <v>61</v>
      </c>
      <c r="D70" s="30">
        <v>0</v>
      </c>
      <c r="E70" s="27" t="s">
        <v>48</v>
      </c>
      <c r="F70" s="2"/>
      <c r="AA70" s="156"/>
    </row>
    <row r="71" spans="1:27" ht="12.5">
      <c r="A71" s="29" t="s">
        <v>72</v>
      </c>
      <c r="B71" s="29">
        <v>30</v>
      </c>
      <c r="C71" s="29" t="s">
        <v>61</v>
      </c>
      <c r="D71" s="30">
        <v>0</v>
      </c>
      <c r="E71" s="27" t="s">
        <v>48</v>
      </c>
      <c r="F71" s="2"/>
      <c r="AA71" s="156"/>
    </row>
    <row r="72" spans="1:27" ht="12.5">
      <c r="A72" s="29" t="s">
        <v>73</v>
      </c>
      <c r="B72" s="29">
        <v>28</v>
      </c>
      <c r="C72" s="29" t="s">
        <v>61</v>
      </c>
      <c r="D72" s="30">
        <v>0</v>
      </c>
      <c r="E72" s="27" t="s">
        <v>48</v>
      </c>
      <c r="F72" s="2"/>
      <c r="AA72" s="156"/>
    </row>
    <row r="73" spans="1:27" ht="12.5">
      <c r="A73" s="29" t="s">
        <v>74</v>
      </c>
      <c r="B73" s="29">
        <v>265</v>
      </c>
      <c r="C73" s="29" t="s">
        <v>61</v>
      </c>
      <c r="D73" s="30">
        <v>0</v>
      </c>
      <c r="E73" s="27" t="s">
        <v>48</v>
      </c>
      <c r="F73" s="2"/>
      <c r="AA73" s="156"/>
    </row>
    <row r="74" spans="1:27" ht="12.5">
      <c r="A74" s="29" t="s">
        <v>75</v>
      </c>
      <c r="B74" s="29">
        <v>23500</v>
      </c>
      <c r="C74" s="29" t="s">
        <v>61</v>
      </c>
      <c r="D74" s="30">
        <v>0</v>
      </c>
      <c r="E74" s="27" t="s">
        <v>48</v>
      </c>
      <c r="F74" s="2"/>
      <c r="AA74" s="156"/>
    </row>
    <row r="75" spans="1:27" ht="12.5">
      <c r="A75" s="29" t="s">
        <v>76</v>
      </c>
      <c r="B75" s="29">
        <v>16100</v>
      </c>
      <c r="C75" s="29" t="s">
        <v>61</v>
      </c>
      <c r="D75" s="30">
        <v>0</v>
      </c>
      <c r="E75" s="27" t="s">
        <v>48</v>
      </c>
      <c r="F75" s="2"/>
      <c r="AA75" s="156"/>
    </row>
    <row r="76" spans="1:27" ht="12.5">
      <c r="A76" s="31"/>
      <c r="B76" s="31"/>
      <c r="C76" s="31"/>
      <c r="D76" s="32"/>
      <c r="E76" s="31"/>
      <c r="F76" s="2"/>
      <c r="AA76" s="156"/>
    </row>
    <row r="77" spans="1:27" ht="12.5">
      <c r="A77" s="2"/>
      <c r="B77" s="2"/>
      <c r="C77" s="2"/>
      <c r="D77" s="2"/>
      <c r="E77" s="2"/>
      <c r="F77" s="2"/>
      <c r="AA77" s="156"/>
    </row>
    <row r="78" spans="1:27" ht="12.5" hidden="1" customHeight="1">
      <c r="AA78" s="156"/>
    </row>
    <row r="79" spans="1:27" ht="12.5" hidden="1" customHeight="1">
      <c r="AA79" s="156"/>
    </row>
    <row r="80" spans="1:27" ht="12.5" hidden="1" customHeight="1">
      <c r="AA80" s="156"/>
    </row>
    <row r="81" spans="27:27" ht="12.5" hidden="1" customHeight="1">
      <c r="AA81" s="156"/>
    </row>
    <row r="82" spans="27:27" ht="12.5" hidden="1" customHeight="1">
      <c r="AA82" s="156"/>
    </row>
    <row r="83" spans="27:27" ht="12.5" hidden="1" customHeight="1">
      <c r="AA83" s="156"/>
    </row>
    <row r="84" spans="27:27" ht="12.5" hidden="1" customHeight="1">
      <c r="AA84" s="156"/>
    </row>
    <row r="85" spans="27:27" ht="12.5" hidden="1" customHeight="1">
      <c r="AA85" s="156"/>
    </row>
    <row r="86" spans="27:27" ht="12.5" hidden="1" customHeight="1">
      <c r="AA86" s="156"/>
    </row>
    <row r="87" spans="27:27" ht="12.5" hidden="1" customHeight="1">
      <c r="AA87" s="156"/>
    </row>
    <row r="88" spans="27:27" ht="12.5" hidden="1" customHeight="1">
      <c r="AA88" s="156"/>
    </row>
    <row r="89" spans="27:27" ht="12.5" hidden="1" customHeight="1">
      <c r="AA89" s="156"/>
    </row>
    <row r="90" spans="27:27" ht="12.5" hidden="1" customHeight="1">
      <c r="AA90" s="156"/>
    </row>
    <row r="91" spans="27:27" ht="12.5" hidden="1" customHeight="1">
      <c r="AA91" s="156"/>
    </row>
    <row r="92" spans="27:27" ht="12.5" hidden="1" customHeight="1">
      <c r="AA92" s="156"/>
    </row>
    <row r="93" spans="27:27" ht="12.5" hidden="1" customHeight="1">
      <c r="AA93" s="156"/>
    </row>
    <row r="94" spans="27:27" ht="12.5" hidden="1" customHeight="1">
      <c r="AA94" s="156"/>
    </row>
    <row r="95" spans="27:27" ht="12.5" hidden="1" customHeight="1">
      <c r="AA95" s="156"/>
    </row>
    <row r="96" spans="27:27" ht="12.5" hidden="1" customHeight="1">
      <c r="AA96" s="156"/>
    </row>
    <row r="97" spans="27:27" ht="12.5" hidden="1" customHeight="1">
      <c r="AA97" s="156"/>
    </row>
    <row r="98" spans="27:27" ht="12.5" hidden="1" customHeight="1">
      <c r="AA98" s="156"/>
    </row>
    <row r="99" spans="27:27" ht="12.5" hidden="1" customHeight="1">
      <c r="AA99" s="156"/>
    </row>
    <row r="100" spans="27:27" ht="12.5" hidden="1" customHeight="1">
      <c r="AA100" s="156"/>
    </row>
    <row r="101" spans="27:27" ht="12.5" hidden="1" customHeight="1">
      <c r="AA101" s="156"/>
    </row>
    <row r="102" spans="27:27" ht="12.5" hidden="1" customHeight="1">
      <c r="AA102" s="156"/>
    </row>
    <row r="103" spans="27:27" ht="12.5" hidden="1" customHeight="1">
      <c r="AA103" s="156"/>
    </row>
    <row r="104" spans="27:27" ht="12.5" hidden="1" customHeight="1">
      <c r="AA104" s="156"/>
    </row>
    <row r="105" spans="27:27" ht="12.5" hidden="1" customHeight="1">
      <c r="AA105" s="156"/>
    </row>
    <row r="106" spans="27:27" ht="12.5" hidden="1" customHeight="1">
      <c r="AA106" s="156"/>
    </row>
    <row r="107" spans="27:27" ht="12.5" hidden="1" customHeight="1">
      <c r="AA107" s="156"/>
    </row>
    <row r="108" spans="27:27" ht="12.5" hidden="1" customHeight="1">
      <c r="AA108" s="156"/>
    </row>
    <row r="109" spans="27:27" ht="12.5" hidden="1" customHeight="1">
      <c r="AA109" s="156"/>
    </row>
    <row r="110" spans="27:27" ht="12.5" hidden="1" customHeight="1">
      <c r="AA110" s="156"/>
    </row>
    <row r="111" spans="27:27" ht="12.5" hidden="1" customHeight="1">
      <c r="AA111" s="156"/>
    </row>
    <row r="112" spans="27:27" ht="12.5" hidden="1" customHeight="1">
      <c r="AA112" s="156"/>
    </row>
    <row r="113" spans="27:27" ht="12.5" hidden="1" customHeight="1">
      <c r="AA113" s="156"/>
    </row>
    <row r="114" spans="27:27" ht="12.5" hidden="1" customHeight="1">
      <c r="AA114" s="156"/>
    </row>
    <row r="115" spans="27:27" ht="12.5" hidden="1" customHeight="1">
      <c r="AA115" s="156"/>
    </row>
    <row r="116" spans="27:27" ht="12.5" hidden="1" customHeight="1">
      <c r="AA116" s="156"/>
    </row>
    <row r="117" spans="27:27" ht="12.5" hidden="1" customHeight="1">
      <c r="AA117" s="156"/>
    </row>
    <row r="118" spans="27:27" ht="12.5" hidden="1" customHeight="1">
      <c r="AA118" s="156"/>
    </row>
    <row r="119" spans="27:27" ht="12.5" hidden="1" customHeight="1">
      <c r="AA119" s="156"/>
    </row>
    <row r="120" spans="27:27" ht="12.5" hidden="1" customHeight="1">
      <c r="AA120" s="156"/>
    </row>
    <row r="121" spans="27:27" ht="12.5" hidden="1" customHeight="1">
      <c r="AA121" s="156"/>
    </row>
    <row r="122" spans="27:27" ht="12.5" hidden="1" customHeight="1">
      <c r="AA122" s="156"/>
    </row>
    <row r="123" spans="27:27" ht="12.5" hidden="1" customHeight="1">
      <c r="AA123" s="156"/>
    </row>
    <row r="124" spans="27:27" ht="12.5" hidden="1" customHeight="1">
      <c r="AA124" s="156"/>
    </row>
    <row r="125" spans="27:27" ht="12.5" hidden="1" customHeight="1">
      <c r="AA125" s="156"/>
    </row>
    <row r="126" spans="27:27" ht="12.5" hidden="1" customHeight="1">
      <c r="AA126" s="156"/>
    </row>
    <row r="127" spans="27:27" ht="12.5" hidden="1" customHeight="1">
      <c r="AA127" s="156"/>
    </row>
    <row r="128" spans="27:27" ht="12.5" hidden="1" customHeight="1">
      <c r="AA128" s="156"/>
    </row>
    <row r="129" spans="27:27" ht="12.5" hidden="1" customHeight="1">
      <c r="AA129" s="156"/>
    </row>
    <row r="130" spans="27:27" ht="12.5" hidden="1" customHeight="1">
      <c r="AA130" s="156"/>
    </row>
    <row r="131" spans="27:27" ht="12.5" hidden="1" customHeight="1">
      <c r="AA131" s="156"/>
    </row>
    <row r="132" spans="27:27" ht="12.5" hidden="1" customHeight="1">
      <c r="AA132" s="156"/>
    </row>
    <row r="133" spans="27:27" ht="12.5" hidden="1" customHeight="1">
      <c r="AA133" s="156"/>
    </row>
    <row r="134" spans="27:27" ht="12.5" hidden="1" customHeight="1">
      <c r="AA134" s="156"/>
    </row>
    <row r="135" spans="27:27" ht="12.5" hidden="1" customHeight="1">
      <c r="AA135" s="156"/>
    </row>
    <row r="136" spans="27:27" ht="12.5" hidden="1" customHeight="1">
      <c r="AA136" s="156"/>
    </row>
    <row r="137" spans="27:27" ht="12.5" hidden="1" customHeight="1">
      <c r="AA137" s="156"/>
    </row>
    <row r="138" spans="27:27" ht="12.5" hidden="1" customHeight="1">
      <c r="AA138" s="156"/>
    </row>
    <row r="139" spans="27:27" ht="12.5" hidden="1" customHeight="1">
      <c r="AA139" s="156"/>
    </row>
    <row r="140" spans="27:27" ht="12.5" hidden="1" customHeight="1">
      <c r="AA140" s="156"/>
    </row>
    <row r="141" spans="27:27" ht="12.5" hidden="1" customHeight="1">
      <c r="AA141" s="156"/>
    </row>
    <row r="142" spans="27:27" ht="12.5" hidden="1" customHeight="1">
      <c r="AA142" s="156"/>
    </row>
    <row r="143" spans="27:27" ht="12.5" hidden="1" customHeight="1">
      <c r="AA143" s="156"/>
    </row>
    <row r="144" spans="27:27" ht="12.5" hidden="1" customHeight="1">
      <c r="AA144" s="156"/>
    </row>
    <row r="145" spans="27:27" ht="12.5" hidden="1" customHeight="1">
      <c r="AA145" s="156"/>
    </row>
    <row r="146" spans="27:27" ht="12.5" hidden="1" customHeight="1">
      <c r="AA146" s="156"/>
    </row>
    <row r="147" spans="27:27" ht="12.5" hidden="1" customHeight="1">
      <c r="AA147" s="156"/>
    </row>
    <row r="148" spans="27:27" ht="12.5" hidden="1" customHeight="1">
      <c r="AA148" s="156"/>
    </row>
    <row r="149" spans="27:27" ht="12.5" hidden="1" customHeight="1">
      <c r="AA149" s="156"/>
    </row>
    <row r="150" spans="27:27" ht="12.5" hidden="1" customHeight="1">
      <c r="AA150" s="156"/>
    </row>
    <row r="151" spans="27:27" ht="12.5" hidden="1" customHeight="1">
      <c r="AA151" s="156"/>
    </row>
    <row r="152" spans="27:27" ht="12.5" hidden="1" customHeight="1">
      <c r="AA152" s="156"/>
    </row>
    <row r="153" spans="27:27" ht="12.5" hidden="1" customHeight="1">
      <c r="AA153" s="156"/>
    </row>
    <row r="154" spans="27:27" ht="12.5" hidden="1" customHeight="1">
      <c r="AA154" s="156"/>
    </row>
    <row r="155" spans="27:27" ht="12.5" hidden="1" customHeight="1">
      <c r="AA155" s="156"/>
    </row>
    <row r="156" spans="27:27" ht="12.5" hidden="1" customHeight="1">
      <c r="AA156" s="156"/>
    </row>
    <row r="157" spans="27:27" ht="12.5" hidden="1" customHeight="1">
      <c r="AA157" s="156"/>
    </row>
    <row r="158" spans="27:27" ht="12.5" hidden="1" customHeight="1">
      <c r="AA158" s="156"/>
    </row>
    <row r="159" spans="27:27" ht="12.5" hidden="1" customHeight="1">
      <c r="AA159" s="156"/>
    </row>
    <row r="160" spans="27:27" ht="12.5" hidden="1" customHeight="1">
      <c r="AA160" s="156"/>
    </row>
    <row r="161" spans="27:27" ht="12.5" hidden="1" customHeight="1">
      <c r="AA161" s="156"/>
    </row>
    <row r="162" spans="27:27" ht="12.5" hidden="1" customHeight="1">
      <c r="AA162" s="156"/>
    </row>
    <row r="163" spans="27:27" ht="12.5" hidden="1" customHeight="1">
      <c r="AA163" s="156"/>
    </row>
    <row r="164" spans="27:27" ht="12.5" hidden="1" customHeight="1">
      <c r="AA164" s="156"/>
    </row>
    <row r="165" spans="27:27" ht="12.5" hidden="1" customHeight="1">
      <c r="AA165" s="156"/>
    </row>
    <row r="166" spans="27:27" ht="12.5" hidden="1" customHeight="1">
      <c r="AA166" s="156"/>
    </row>
    <row r="167" spans="27:27" ht="12.5" hidden="1" customHeight="1">
      <c r="AA167" s="156"/>
    </row>
    <row r="168" spans="27:27" ht="12.5" hidden="1" customHeight="1">
      <c r="AA168" s="156"/>
    </row>
    <row r="169" spans="27:27" ht="12.5" hidden="1" customHeight="1">
      <c r="AA169" s="156"/>
    </row>
    <row r="170" spans="27:27" ht="12.5" hidden="1" customHeight="1">
      <c r="AA170" s="156"/>
    </row>
    <row r="171" spans="27:27" ht="12.5" hidden="1" customHeight="1">
      <c r="AA171" s="156"/>
    </row>
    <row r="172" spans="27:27" ht="12.5" hidden="1" customHeight="1">
      <c r="AA172" s="156"/>
    </row>
    <row r="173" spans="27:27" ht="12.5" hidden="1" customHeight="1">
      <c r="AA173" s="156"/>
    </row>
    <row r="174" spans="27:27" ht="12.5" hidden="1" customHeight="1">
      <c r="AA174" s="156"/>
    </row>
    <row r="175" spans="27:27" ht="12.5" hidden="1" customHeight="1">
      <c r="AA175" s="156"/>
    </row>
    <row r="176" spans="27:27" ht="12.5" hidden="1" customHeight="1">
      <c r="AA176" s="156"/>
    </row>
    <row r="177" spans="27:27" ht="12.5" hidden="1" customHeight="1">
      <c r="AA177" s="156"/>
    </row>
    <row r="178" spans="27:27" ht="12.5" hidden="1" customHeight="1">
      <c r="AA178" s="156"/>
    </row>
    <row r="179" spans="27:27" ht="12.5" hidden="1" customHeight="1">
      <c r="AA179" s="156"/>
    </row>
    <row r="180" spans="27:27" ht="12.5" hidden="1" customHeight="1">
      <c r="AA180" s="156"/>
    </row>
    <row r="181" spans="27:27" ht="12.5" hidden="1" customHeight="1">
      <c r="AA181" s="156"/>
    </row>
    <row r="182" spans="27:27" ht="12.5" hidden="1" customHeight="1">
      <c r="AA182" s="156"/>
    </row>
    <row r="183" spans="27:27" ht="12.5" hidden="1" customHeight="1">
      <c r="AA183" s="156"/>
    </row>
    <row r="184" spans="27:27" ht="12.5" hidden="1" customHeight="1">
      <c r="AA184" s="156"/>
    </row>
    <row r="185" spans="27:27" ht="12.5" hidden="1" customHeight="1">
      <c r="AA185" s="156"/>
    </row>
    <row r="186" spans="27:27" ht="12.5" hidden="1" customHeight="1">
      <c r="AA186" s="156"/>
    </row>
    <row r="187" spans="27:27" ht="12.5" hidden="1" customHeight="1">
      <c r="AA187" s="156"/>
    </row>
    <row r="188" spans="27:27" ht="12.5" hidden="1" customHeight="1">
      <c r="AA188" s="156"/>
    </row>
    <row r="189" spans="27:27" ht="12.5" hidden="1" customHeight="1">
      <c r="AA189" s="156"/>
    </row>
    <row r="190" spans="27:27" ht="12.5" hidden="1" customHeight="1">
      <c r="AA190" s="156"/>
    </row>
    <row r="191" spans="27:27" ht="12.5" hidden="1" customHeight="1">
      <c r="AA191" s="156"/>
    </row>
    <row r="192" spans="27:27" ht="12.5" hidden="1" customHeight="1">
      <c r="AA192" s="156"/>
    </row>
    <row r="193" spans="27:27" ht="12.5" hidden="1" customHeight="1">
      <c r="AA193" s="156"/>
    </row>
    <row r="194" spans="27:27" ht="12.5" hidden="1" customHeight="1">
      <c r="AA194" s="156"/>
    </row>
    <row r="195" spans="27:27" ht="12.5" hidden="1" customHeight="1">
      <c r="AA195" s="156"/>
    </row>
    <row r="196" spans="27:27" ht="12.5" hidden="1" customHeight="1">
      <c r="AA196" s="156"/>
    </row>
    <row r="197" spans="27:27" ht="12.5" hidden="1" customHeight="1">
      <c r="AA197" s="156"/>
    </row>
    <row r="198" spans="27:27" ht="12.5" hidden="1" customHeight="1">
      <c r="AA198" s="156"/>
    </row>
    <row r="199" spans="27:27" ht="12.5" hidden="1" customHeight="1">
      <c r="AA199" s="156"/>
    </row>
    <row r="200" spans="27:27" ht="12.5" hidden="1" customHeight="1">
      <c r="AA200" s="156"/>
    </row>
    <row r="201" spans="27:27" ht="12.5" hidden="1" customHeight="1">
      <c r="AA201" s="156"/>
    </row>
    <row r="202" spans="27:27" ht="12.5" hidden="1" customHeight="1">
      <c r="AA202" s="156"/>
    </row>
    <row r="203" spans="27:27" ht="12.5" hidden="1" customHeight="1">
      <c r="AA203" s="156"/>
    </row>
    <row r="204" spans="27:27" ht="12.5" hidden="1" customHeight="1">
      <c r="AA204" s="156"/>
    </row>
    <row r="205" spans="27:27" ht="12.5" hidden="1" customHeight="1">
      <c r="AA205" s="156"/>
    </row>
    <row r="206" spans="27:27" ht="12.5" hidden="1" customHeight="1">
      <c r="AA206" s="156"/>
    </row>
    <row r="207" spans="27:27" ht="12.5" hidden="1" customHeight="1">
      <c r="AA207" s="156"/>
    </row>
    <row r="208" spans="27:27" ht="12.5" hidden="1" customHeight="1">
      <c r="AA208" s="156"/>
    </row>
    <row r="209" spans="27:27" ht="12.5" hidden="1" customHeight="1">
      <c r="AA209" s="156"/>
    </row>
    <row r="210" spans="27:27" ht="12.5" hidden="1" customHeight="1">
      <c r="AA210" s="156"/>
    </row>
    <row r="211" spans="27:27" ht="12.5" hidden="1" customHeight="1">
      <c r="AA211" s="156"/>
    </row>
    <row r="212" spans="27:27" ht="12.5" hidden="1" customHeight="1">
      <c r="AA212" s="156"/>
    </row>
    <row r="213" spans="27:27" ht="12.5" hidden="1" customHeight="1">
      <c r="AA213" s="156"/>
    </row>
    <row r="214" spans="27:27" ht="12.5" hidden="1" customHeight="1">
      <c r="AA214" s="156"/>
    </row>
    <row r="215" spans="27:27" ht="12.5" hidden="1" customHeight="1">
      <c r="AA215" s="156"/>
    </row>
    <row r="216" spans="27:27" ht="12.5" hidden="1" customHeight="1">
      <c r="AA216" s="156"/>
    </row>
    <row r="217" spans="27:27" ht="12.5" hidden="1" customHeight="1">
      <c r="AA217" s="156"/>
    </row>
    <row r="218" spans="27:27" ht="12.5" hidden="1" customHeight="1">
      <c r="AA218" s="156"/>
    </row>
    <row r="219" spans="27:27" ht="12.5" hidden="1" customHeight="1">
      <c r="AA219" s="156"/>
    </row>
    <row r="220" spans="27:27" ht="12.5" hidden="1" customHeight="1">
      <c r="AA220" s="156"/>
    </row>
    <row r="221" spans="27:27" ht="12.5" hidden="1" customHeight="1">
      <c r="AA221" s="156"/>
    </row>
    <row r="222" spans="27:27" ht="12.5" hidden="1" customHeight="1">
      <c r="AA222" s="156"/>
    </row>
    <row r="223" spans="27:27" ht="12.5" hidden="1" customHeight="1">
      <c r="AA223" s="156"/>
    </row>
    <row r="224" spans="27:27" ht="12.5" hidden="1" customHeight="1">
      <c r="AA224" s="156"/>
    </row>
    <row r="225" spans="27:27" ht="12.5" hidden="1" customHeight="1">
      <c r="AA225" s="156"/>
    </row>
    <row r="226" spans="27:27" ht="12.5" hidden="1" customHeight="1">
      <c r="AA226" s="156"/>
    </row>
    <row r="227" spans="27:27" ht="12.5" hidden="1" customHeight="1">
      <c r="AA227" s="156"/>
    </row>
    <row r="228" spans="27:27" ht="12.5" hidden="1" customHeight="1">
      <c r="AA228" s="156"/>
    </row>
    <row r="229" spans="27:27" ht="12.5" hidden="1" customHeight="1">
      <c r="AA229" s="156"/>
    </row>
    <row r="230" spans="27:27" ht="12.5" hidden="1" customHeight="1">
      <c r="AA230" s="156"/>
    </row>
    <row r="231" spans="27:27" ht="12.5" hidden="1" customHeight="1">
      <c r="AA231" s="156"/>
    </row>
    <row r="232" spans="27:27" ht="12.5" hidden="1" customHeight="1">
      <c r="AA232" s="156"/>
    </row>
    <row r="233" spans="27:27" ht="12.5" hidden="1" customHeight="1">
      <c r="AA233" s="156"/>
    </row>
    <row r="234" spans="27:27" ht="12.5" hidden="1" customHeight="1">
      <c r="AA234" s="156"/>
    </row>
    <row r="235" spans="27:27" ht="12.5" hidden="1" customHeight="1">
      <c r="AA235" s="156"/>
    </row>
    <row r="236" spans="27:27" ht="12.5" hidden="1" customHeight="1">
      <c r="AA236" s="156"/>
    </row>
    <row r="237" spans="27:27" ht="12.5" hidden="1" customHeight="1">
      <c r="AA237" s="156"/>
    </row>
    <row r="238" spans="27:27" ht="12.5" hidden="1" customHeight="1">
      <c r="AA238" s="156"/>
    </row>
    <row r="239" spans="27:27" ht="12.5" hidden="1" customHeight="1">
      <c r="AA239" s="156"/>
    </row>
    <row r="240" spans="27:27" ht="12.5" hidden="1" customHeight="1">
      <c r="AA240" s="156"/>
    </row>
    <row r="241" spans="27:27" ht="12.5" hidden="1" customHeight="1">
      <c r="AA241" s="156"/>
    </row>
    <row r="242" spans="27:27" ht="12.5" hidden="1" customHeight="1">
      <c r="AA242" s="156"/>
    </row>
    <row r="243" spans="27:27" ht="12.5" hidden="1" customHeight="1">
      <c r="AA243" s="156"/>
    </row>
    <row r="244" spans="27:27" ht="12.5" hidden="1" customHeight="1">
      <c r="AA244" s="156"/>
    </row>
    <row r="245" spans="27:27" ht="12.5" hidden="1" customHeight="1">
      <c r="AA245" s="156"/>
    </row>
    <row r="246" spans="27:27" ht="12.5" hidden="1" customHeight="1">
      <c r="AA246" s="156"/>
    </row>
    <row r="247" spans="27:27" ht="12.5" hidden="1" customHeight="1">
      <c r="AA247" s="156"/>
    </row>
    <row r="248" spans="27:27" ht="12.5" hidden="1" customHeight="1">
      <c r="AA248" s="156"/>
    </row>
    <row r="249" spans="27:27" ht="12.5" hidden="1" customHeight="1">
      <c r="AA249" s="156"/>
    </row>
    <row r="250" spans="27:27" ht="12.5" hidden="1" customHeight="1">
      <c r="AA250" s="156"/>
    </row>
    <row r="251" spans="27:27" ht="12.5" hidden="1" customHeight="1">
      <c r="AA251" s="156"/>
    </row>
    <row r="252" spans="27:27" ht="12.5" hidden="1" customHeight="1">
      <c r="AA252" s="156"/>
    </row>
    <row r="253" spans="27:27" ht="12.5" hidden="1" customHeight="1">
      <c r="AA253" s="156"/>
    </row>
    <row r="254" spans="27:27" ht="12.5" hidden="1" customHeight="1">
      <c r="AA254" s="156"/>
    </row>
    <row r="255" spans="27:27" ht="12.5" hidden="1" customHeight="1">
      <c r="AA255" s="156"/>
    </row>
    <row r="256" spans="27:27" ht="12.5" hidden="1" customHeight="1">
      <c r="AA256" s="156"/>
    </row>
    <row r="257" spans="27:27" ht="12.5" hidden="1" customHeight="1">
      <c r="AA257" s="156"/>
    </row>
    <row r="258" spans="27:27" ht="12.5" hidden="1" customHeight="1">
      <c r="AA258" s="156"/>
    </row>
    <row r="259" spans="27:27" ht="12.5" hidden="1" customHeight="1">
      <c r="AA259" s="156"/>
    </row>
    <row r="260" spans="27:27" ht="12.5" hidden="1" customHeight="1">
      <c r="AA260" s="156"/>
    </row>
    <row r="261" spans="27:27" ht="12.5" hidden="1" customHeight="1">
      <c r="AA261" s="156"/>
    </row>
    <row r="262" spans="27:27" ht="12.5" hidden="1" customHeight="1">
      <c r="AA262" s="156"/>
    </row>
    <row r="263" spans="27:27" ht="12.5" hidden="1" customHeight="1">
      <c r="AA263" s="156"/>
    </row>
    <row r="264" spans="27:27" ht="12.5" hidden="1" customHeight="1">
      <c r="AA264" s="156"/>
    </row>
    <row r="265" spans="27:27" ht="12.5" hidden="1" customHeight="1">
      <c r="AA265" s="156"/>
    </row>
    <row r="266" spans="27:27" ht="12.5" hidden="1" customHeight="1">
      <c r="AA266" s="156"/>
    </row>
    <row r="267" spans="27:27" ht="12.5" hidden="1" customHeight="1">
      <c r="AA267" s="156"/>
    </row>
    <row r="268" spans="27:27" ht="12.5" hidden="1" customHeight="1">
      <c r="AA268" s="156"/>
    </row>
    <row r="269" spans="27:27" ht="12.5" hidden="1" customHeight="1">
      <c r="AA269" s="156"/>
    </row>
    <row r="270" spans="27:27" ht="12.5" hidden="1" customHeight="1">
      <c r="AA270" s="156"/>
    </row>
    <row r="271" spans="27:27" ht="12.5" hidden="1" customHeight="1">
      <c r="AA271" s="156"/>
    </row>
    <row r="272" spans="27:27" ht="12.5" hidden="1" customHeight="1">
      <c r="AA272" s="156"/>
    </row>
    <row r="273" spans="27:27" ht="12.5" hidden="1" customHeight="1">
      <c r="AA273" s="156"/>
    </row>
    <row r="274" spans="27:27" ht="12.5" hidden="1" customHeight="1">
      <c r="AA274" s="156"/>
    </row>
    <row r="275" spans="27:27" ht="12.5" hidden="1" customHeight="1">
      <c r="AA275" s="156"/>
    </row>
    <row r="276" spans="27:27" ht="12.5" hidden="1" customHeight="1">
      <c r="AA276" s="156"/>
    </row>
    <row r="277" spans="27:27" ht="12.5" hidden="1" customHeight="1">
      <c r="AA277" s="156"/>
    </row>
    <row r="278" spans="27:27" ht="12.5" hidden="1" customHeight="1">
      <c r="AA278" s="156"/>
    </row>
    <row r="279" spans="27:27" ht="12.5" hidden="1" customHeight="1">
      <c r="AA279" s="156"/>
    </row>
    <row r="280" spans="27:27" ht="12.5" hidden="1" customHeight="1">
      <c r="AA280" s="156"/>
    </row>
    <row r="281" spans="27:27" ht="12.5" hidden="1" customHeight="1">
      <c r="AA281" s="156"/>
    </row>
    <row r="282" spans="27:27" ht="12.5" hidden="1" customHeight="1">
      <c r="AA282" s="156"/>
    </row>
    <row r="283" spans="27:27" ht="12.5" hidden="1" customHeight="1">
      <c r="AA283" s="156"/>
    </row>
    <row r="284" spans="27:27" ht="12.5" hidden="1" customHeight="1">
      <c r="AA284" s="156"/>
    </row>
    <row r="285" spans="27:27" ht="12.5" hidden="1" customHeight="1">
      <c r="AA285" s="156"/>
    </row>
    <row r="286" spans="27:27" ht="12.5" hidden="1" customHeight="1">
      <c r="AA286" s="156"/>
    </row>
    <row r="287" spans="27:27" ht="12.5" hidden="1" customHeight="1">
      <c r="AA287" s="156"/>
    </row>
    <row r="288" spans="27:27" ht="12.5" hidden="1" customHeight="1">
      <c r="AA288" s="156"/>
    </row>
    <row r="289" spans="27:27" ht="12.5" hidden="1" customHeight="1">
      <c r="AA289" s="156"/>
    </row>
    <row r="290" spans="27:27" ht="12.5" hidden="1" customHeight="1">
      <c r="AA290" s="156"/>
    </row>
    <row r="291" spans="27:27" ht="12.5" hidden="1" customHeight="1">
      <c r="AA291" s="156"/>
    </row>
    <row r="292" spans="27:27" ht="12.5" hidden="1" customHeight="1">
      <c r="AA292" s="156"/>
    </row>
    <row r="293" spans="27:27" ht="12.5" hidden="1" customHeight="1">
      <c r="AA293" s="156"/>
    </row>
    <row r="294" spans="27:27" ht="12.5" hidden="1" customHeight="1">
      <c r="AA294" s="156"/>
    </row>
    <row r="295" spans="27:27" ht="12.5" hidden="1" customHeight="1">
      <c r="AA295" s="156"/>
    </row>
    <row r="296" spans="27:27" ht="12.5" hidden="1" customHeight="1">
      <c r="AA296" s="156"/>
    </row>
    <row r="297" spans="27:27" ht="12.5" hidden="1" customHeight="1">
      <c r="AA297" s="156"/>
    </row>
    <row r="298" spans="27:27" ht="12.5" hidden="1" customHeight="1">
      <c r="AA298" s="156"/>
    </row>
    <row r="299" spans="27:27" ht="12.5" hidden="1" customHeight="1">
      <c r="AA299" s="156"/>
    </row>
    <row r="300" spans="27:27" ht="12.5" hidden="1" customHeight="1">
      <c r="AA300" s="156"/>
    </row>
    <row r="301" spans="27:27" ht="12.5" hidden="1" customHeight="1">
      <c r="AA301" s="156"/>
    </row>
    <row r="302" spans="27:27" ht="12.5" hidden="1" customHeight="1">
      <c r="AA302" s="156"/>
    </row>
    <row r="303" spans="27:27" ht="12.5" hidden="1" customHeight="1">
      <c r="AA303" s="156"/>
    </row>
    <row r="304" spans="27:27" ht="12.5" hidden="1" customHeight="1">
      <c r="AA304" s="156"/>
    </row>
    <row r="305" spans="27:27" ht="12.5" hidden="1" customHeight="1">
      <c r="AA305" s="156"/>
    </row>
    <row r="306" spans="27:27" ht="12.5" hidden="1" customHeight="1">
      <c r="AA306" s="156"/>
    </row>
    <row r="307" spans="27:27" ht="12.5" hidden="1" customHeight="1">
      <c r="AA307" s="156"/>
    </row>
    <row r="308" spans="27:27" ht="12.5" hidden="1" customHeight="1">
      <c r="AA308" s="156"/>
    </row>
    <row r="309" spans="27:27" ht="12.5" hidden="1" customHeight="1">
      <c r="AA309" s="156"/>
    </row>
    <row r="310" spans="27:27" ht="12.5" hidden="1" customHeight="1">
      <c r="AA310" s="156"/>
    </row>
    <row r="311" spans="27:27" ht="12.5" hidden="1" customHeight="1">
      <c r="AA311" s="156"/>
    </row>
    <row r="312" spans="27:27" ht="12.5" hidden="1" customHeight="1">
      <c r="AA312" s="156"/>
    </row>
    <row r="313" spans="27:27" ht="12.5" hidden="1" customHeight="1">
      <c r="AA313" s="156"/>
    </row>
    <row r="314" spans="27:27" ht="12.5" hidden="1" customHeight="1">
      <c r="AA314" s="156"/>
    </row>
    <row r="315" spans="27:27" ht="12.5" hidden="1" customHeight="1">
      <c r="AA315" s="156"/>
    </row>
    <row r="316" spans="27:27" ht="12.5" hidden="1" customHeight="1">
      <c r="AA316" s="156"/>
    </row>
    <row r="317" spans="27:27" ht="12.5" hidden="1" customHeight="1">
      <c r="AA317" s="156"/>
    </row>
    <row r="318" spans="27:27" ht="12.5" hidden="1" customHeight="1">
      <c r="AA318" s="156"/>
    </row>
    <row r="319" spans="27:27" ht="12.5" hidden="1" customHeight="1">
      <c r="AA319" s="156"/>
    </row>
    <row r="320" spans="27:27" ht="12.5" hidden="1" customHeight="1">
      <c r="AA320" s="156"/>
    </row>
    <row r="321" spans="27:27" ht="12.5" hidden="1" customHeight="1">
      <c r="AA321" s="156"/>
    </row>
    <row r="322" spans="27:27" ht="12.5" hidden="1" customHeight="1">
      <c r="AA322" s="156"/>
    </row>
    <row r="323" spans="27:27" ht="12.5" hidden="1" customHeight="1">
      <c r="AA323" s="156"/>
    </row>
    <row r="324" spans="27:27" ht="12.5" hidden="1" customHeight="1">
      <c r="AA324" s="156"/>
    </row>
    <row r="325" spans="27:27" ht="12.5" hidden="1" customHeight="1">
      <c r="AA325" s="156"/>
    </row>
    <row r="326" spans="27:27" ht="12.5" hidden="1" customHeight="1">
      <c r="AA326" s="156"/>
    </row>
    <row r="327" spans="27:27" ht="12.5" hidden="1" customHeight="1">
      <c r="AA327" s="156"/>
    </row>
    <row r="328" spans="27:27" ht="12.5" hidden="1" customHeight="1">
      <c r="AA328" s="156"/>
    </row>
    <row r="329" spans="27:27" ht="12.5" hidden="1" customHeight="1">
      <c r="AA329" s="156"/>
    </row>
    <row r="330" spans="27:27" ht="12.5" hidden="1" customHeight="1">
      <c r="AA330" s="156"/>
    </row>
    <row r="331" spans="27:27" ht="12.5" hidden="1" customHeight="1">
      <c r="AA331" s="156"/>
    </row>
    <row r="332" spans="27:27" ht="12.5" hidden="1" customHeight="1">
      <c r="AA332" s="156"/>
    </row>
    <row r="333" spans="27:27" ht="12.5" hidden="1" customHeight="1">
      <c r="AA333" s="156"/>
    </row>
    <row r="334" spans="27:27" ht="12.5" hidden="1" customHeight="1">
      <c r="AA334" s="156"/>
    </row>
    <row r="335" spans="27:27" ht="12.5" hidden="1" customHeight="1">
      <c r="AA335" s="156"/>
    </row>
    <row r="336" spans="27:27" ht="12.5" hidden="1" customHeight="1">
      <c r="AA336" s="156"/>
    </row>
    <row r="337" spans="27:27" ht="12.5" hidden="1" customHeight="1">
      <c r="AA337" s="156"/>
    </row>
    <row r="338" spans="27:27" ht="12.5" hidden="1" customHeight="1">
      <c r="AA338" s="156"/>
    </row>
    <row r="339" spans="27:27" ht="12.5" hidden="1" customHeight="1">
      <c r="AA339" s="156"/>
    </row>
    <row r="340" spans="27:27" ht="12.5" hidden="1" customHeight="1">
      <c r="AA340" s="156"/>
    </row>
    <row r="341" spans="27:27" ht="12.5" hidden="1" customHeight="1">
      <c r="AA341" s="156"/>
    </row>
    <row r="342" spans="27:27" ht="12.5" hidden="1" customHeight="1">
      <c r="AA342" s="156"/>
    </row>
    <row r="343" spans="27:27" ht="12.5" hidden="1" customHeight="1">
      <c r="AA343" s="156"/>
    </row>
    <row r="344" spans="27:27" ht="12.5" hidden="1" customHeight="1">
      <c r="AA344" s="156"/>
    </row>
    <row r="345" spans="27:27" ht="12.5" hidden="1" customHeight="1">
      <c r="AA345" s="156"/>
    </row>
    <row r="346" spans="27:27" ht="12.5" hidden="1" customHeight="1">
      <c r="AA346" s="156"/>
    </row>
    <row r="347" spans="27:27" ht="12.5" hidden="1" customHeight="1">
      <c r="AA347" s="156"/>
    </row>
    <row r="348" spans="27:27" ht="12.5" hidden="1" customHeight="1">
      <c r="AA348" s="156"/>
    </row>
    <row r="349" spans="27:27" ht="12.5" hidden="1" customHeight="1">
      <c r="AA349" s="156"/>
    </row>
    <row r="350" spans="27:27" ht="12.5" hidden="1" customHeight="1">
      <c r="AA350" s="156"/>
    </row>
    <row r="351" spans="27:27" ht="12.5" hidden="1" customHeight="1">
      <c r="AA351" s="156"/>
    </row>
    <row r="352" spans="27:27" ht="12.5" hidden="1" customHeight="1">
      <c r="AA352" s="156"/>
    </row>
    <row r="353" spans="27:27" ht="12.5" hidden="1" customHeight="1">
      <c r="AA353" s="156"/>
    </row>
    <row r="354" spans="27:27" ht="12.5" hidden="1" customHeight="1">
      <c r="AA354" s="156"/>
    </row>
    <row r="355" spans="27:27" ht="12.5" hidden="1" customHeight="1">
      <c r="AA355" s="156"/>
    </row>
    <row r="356" spans="27:27" ht="12.5" hidden="1" customHeight="1">
      <c r="AA356" s="156"/>
    </row>
    <row r="357" spans="27:27" ht="12.5" hidden="1" customHeight="1">
      <c r="AA357" s="156"/>
    </row>
    <row r="358" spans="27:27" ht="12.5" hidden="1" customHeight="1">
      <c r="AA358" s="156"/>
    </row>
    <row r="359" spans="27:27" ht="12.5" hidden="1" customHeight="1">
      <c r="AA359" s="156"/>
    </row>
    <row r="360" spans="27:27" ht="12.5" hidden="1" customHeight="1">
      <c r="AA360" s="156"/>
    </row>
    <row r="361" spans="27:27" ht="12.5" hidden="1" customHeight="1">
      <c r="AA361" s="156"/>
    </row>
    <row r="362" spans="27:27" ht="12.5" hidden="1" customHeight="1">
      <c r="AA362" s="156"/>
    </row>
    <row r="363" spans="27:27" ht="12.5" hidden="1" customHeight="1">
      <c r="AA363" s="156"/>
    </row>
    <row r="364" spans="27:27" ht="12.5" hidden="1" customHeight="1">
      <c r="AA364" s="156"/>
    </row>
    <row r="365" spans="27:27" ht="12.5" hidden="1" customHeight="1">
      <c r="AA365" s="156"/>
    </row>
    <row r="366" spans="27:27" ht="12.5" hidden="1" customHeight="1">
      <c r="AA366" s="156"/>
    </row>
    <row r="367" spans="27:27" ht="12.5" hidden="1" customHeight="1">
      <c r="AA367" s="156"/>
    </row>
    <row r="368" spans="27:27" ht="12.5" hidden="1" customHeight="1">
      <c r="AA368" s="156"/>
    </row>
    <row r="369" spans="27:27" ht="12.5" hidden="1" customHeight="1">
      <c r="AA369" s="156"/>
    </row>
    <row r="370" spans="27:27" ht="12.5" hidden="1" customHeight="1">
      <c r="AA370" s="156"/>
    </row>
    <row r="371" spans="27:27" ht="12.5" hidden="1" customHeight="1">
      <c r="AA371" s="156"/>
    </row>
    <row r="372" spans="27:27" ht="12.5" hidden="1" customHeight="1">
      <c r="AA372" s="156"/>
    </row>
    <row r="373" spans="27:27" ht="12.5" hidden="1" customHeight="1">
      <c r="AA373" s="156"/>
    </row>
    <row r="374" spans="27:27" ht="12.5" hidden="1" customHeight="1">
      <c r="AA374" s="156"/>
    </row>
    <row r="375" spans="27:27" ht="12.5" hidden="1" customHeight="1">
      <c r="AA375" s="156"/>
    </row>
    <row r="376" spans="27:27" ht="12.5" hidden="1" customHeight="1">
      <c r="AA376" s="156"/>
    </row>
    <row r="377" spans="27:27" ht="12.5" hidden="1" customHeight="1">
      <c r="AA377" s="156"/>
    </row>
    <row r="378" spans="27:27" ht="12.5" hidden="1" customHeight="1">
      <c r="AA378" s="156"/>
    </row>
    <row r="379" spans="27:27" ht="12.5" hidden="1" customHeight="1">
      <c r="AA379" s="156"/>
    </row>
    <row r="380" spans="27:27" ht="12.5" hidden="1" customHeight="1">
      <c r="AA380" s="156"/>
    </row>
    <row r="381" spans="27:27" ht="12.5" hidden="1" customHeight="1">
      <c r="AA381" s="156"/>
    </row>
    <row r="382" spans="27:27" ht="12.5" hidden="1" customHeight="1">
      <c r="AA382" s="156"/>
    </row>
    <row r="383" spans="27:27" ht="12.5" hidden="1" customHeight="1">
      <c r="AA383" s="156"/>
    </row>
    <row r="384" spans="27:27" ht="12.5" hidden="1" customHeight="1">
      <c r="AA384" s="156"/>
    </row>
    <row r="385" spans="27:27" ht="12.5" hidden="1" customHeight="1">
      <c r="AA385" s="156"/>
    </row>
    <row r="386" spans="27:27" ht="12.5" hidden="1" customHeight="1">
      <c r="AA386" s="156"/>
    </row>
    <row r="387" spans="27:27" ht="12.5" hidden="1" customHeight="1">
      <c r="AA387" s="156"/>
    </row>
    <row r="388" spans="27:27" ht="12.5" hidden="1" customHeight="1">
      <c r="AA388" s="156"/>
    </row>
    <row r="389" spans="27:27" ht="12.5" hidden="1" customHeight="1">
      <c r="AA389" s="156"/>
    </row>
    <row r="390" spans="27:27" ht="12.5" hidden="1" customHeight="1">
      <c r="AA390" s="156"/>
    </row>
    <row r="391" spans="27:27" ht="12.5" hidden="1" customHeight="1">
      <c r="AA391" s="156"/>
    </row>
    <row r="392" spans="27:27" ht="12.5" hidden="1" customHeight="1">
      <c r="AA392" s="156"/>
    </row>
    <row r="393" spans="27:27" ht="12.5" hidden="1" customHeight="1">
      <c r="AA393" s="156"/>
    </row>
    <row r="394" spans="27:27" ht="12.5" hidden="1" customHeight="1">
      <c r="AA394" s="156"/>
    </row>
    <row r="395" spans="27:27" ht="12.5" hidden="1" customHeight="1">
      <c r="AA395" s="156"/>
    </row>
    <row r="396" spans="27:27" ht="12.5" hidden="1" customHeight="1">
      <c r="AA396" s="156"/>
    </row>
    <row r="397" spans="27:27" ht="12.5" hidden="1" customHeight="1">
      <c r="AA397" s="156"/>
    </row>
    <row r="398" spans="27:27" ht="12.5" hidden="1" customHeight="1">
      <c r="AA398" s="156"/>
    </row>
    <row r="399" spans="27:27" ht="12.5" hidden="1" customHeight="1">
      <c r="AA399" s="156"/>
    </row>
    <row r="400" spans="27:27" ht="12.5" hidden="1" customHeight="1">
      <c r="AA400" s="156"/>
    </row>
    <row r="401" spans="27:27" ht="12.5" hidden="1" customHeight="1">
      <c r="AA401" s="156"/>
    </row>
    <row r="402" spans="27:27" ht="12.5" hidden="1" customHeight="1">
      <c r="AA402" s="156"/>
    </row>
    <row r="403" spans="27:27" ht="12.5" hidden="1" customHeight="1">
      <c r="AA403" s="156"/>
    </row>
    <row r="404" spans="27:27" ht="12.5" hidden="1" customHeight="1">
      <c r="AA404" s="156"/>
    </row>
    <row r="405" spans="27:27" ht="12.5" hidden="1" customHeight="1">
      <c r="AA405" s="156"/>
    </row>
    <row r="406" spans="27:27" ht="12.5" hidden="1" customHeight="1">
      <c r="AA406" s="156"/>
    </row>
    <row r="407" spans="27:27" ht="12.5" hidden="1" customHeight="1">
      <c r="AA407" s="156"/>
    </row>
    <row r="408" spans="27:27" ht="12.5" hidden="1" customHeight="1">
      <c r="AA408" s="156"/>
    </row>
    <row r="409" spans="27:27" ht="12.5" hidden="1" customHeight="1">
      <c r="AA409" s="156"/>
    </row>
    <row r="410" spans="27:27" ht="12.5" hidden="1" customHeight="1">
      <c r="AA410" s="156"/>
    </row>
    <row r="411" spans="27:27" ht="12.5" hidden="1" customHeight="1">
      <c r="AA411" s="156"/>
    </row>
    <row r="412" spans="27:27" ht="12.5" hidden="1" customHeight="1">
      <c r="AA412" s="156"/>
    </row>
    <row r="413" spans="27:27" ht="12.5" hidden="1" customHeight="1">
      <c r="AA413" s="156"/>
    </row>
    <row r="414" spans="27:27" ht="12.5" hidden="1" customHeight="1">
      <c r="AA414" s="156"/>
    </row>
    <row r="415" spans="27:27" ht="12.5" hidden="1" customHeight="1">
      <c r="AA415" s="156"/>
    </row>
    <row r="416" spans="27:27" ht="12.5" hidden="1" customHeight="1">
      <c r="AA416" s="156"/>
    </row>
    <row r="417" spans="27:27" ht="12.5" hidden="1" customHeight="1">
      <c r="AA417" s="156"/>
    </row>
    <row r="418" spans="27:27" ht="12.5" hidden="1" customHeight="1">
      <c r="AA418" s="156"/>
    </row>
    <row r="419" spans="27:27" ht="12.5" hidden="1" customHeight="1">
      <c r="AA419" s="156"/>
    </row>
    <row r="420" spans="27:27" ht="12.5" hidden="1" customHeight="1">
      <c r="AA420" s="156"/>
    </row>
    <row r="421" spans="27:27" ht="12.5" hidden="1" customHeight="1">
      <c r="AA421" s="156"/>
    </row>
    <row r="422" spans="27:27" ht="12.5" hidden="1" customHeight="1">
      <c r="AA422" s="156"/>
    </row>
    <row r="423" spans="27:27" ht="12.5" hidden="1" customHeight="1">
      <c r="AA423" s="156"/>
    </row>
    <row r="424" spans="27:27" ht="12.5" hidden="1" customHeight="1">
      <c r="AA424" s="156"/>
    </row>
    <row r="425" spans="27:27" ht="12.5" hidden="1" customHeight="1">
      <c r="AA425" s="156"/>
    </row>
    <row r="426" spans="27:27" ht="12.5" hidden="1" customHeight="1">
      <c r="AA426" s="156"/>
    </row>
    <row r="427" spans="27:27" ht="12.5" hidden="1" customHeight="1">
      <c r="AA427" s="156"/>
    </row>
    <row r="428" spans="27:27" ht="12.5" hidden="1" customHeight="1">
      <c r="AA428" s="156"/>
    </row>
    <row r="429" spans="27:27" ht="12.5" hidden="1" customHeight="1">
      <c r="AA429" s="156"/>
    </row>
    <row r="430" spans="27:27" ht="12.5" hidden="1" customHeight="1">
      <c r="AA430" s="156"/>
    </row>
    <row r="431" spans="27:27" ht="12.5" hidden="1" customHeight="1">
      <c r="AA431" s="156"/>
    </row>
    <row r="432" spans="27:27" ht="12.5" hidden="1" customHeight="1">
      <c r="AA432" s="156"/>
    </row>
    <row r="433" spans="27:27" ht="12.5" hidden="1" customHeight="1">
      <c r="AA433" s="156"/>
    </row>
    <row r="434" spans="27:27" ht="12.5" hidden="1" customHeight="1">
      <c r="AA434" s="156"/>
    </row>
    <row r="435" spans="27:27" ht="12.5" hidden="1" customHeight="1">
      <c r="AA435" s="156"/>
    </row>
    <row r="436" spans="27:27" ht="12.5" hidden="1" customHeight="1">
      <c r="AA436" s="156"/>
    </row>
    <row r="437" spans="27:27" ht="12.5" hidden="1" customHeight="1">
      <c r="AA437" s="156"/>
    </row>
    <row r="438" spans="27:27" ht="12.5" hidden="1" customHeight="1">
      <c r="AA438" s="156"/>
    </row>
    <row r="439" spans="27:27" ht="12.5" hidden="1" customHeight="1">
      <c r="AA439" s="156"/>
    </row>
    <row r="440" spans="27:27" ht="12.5" hidden="1" customHeight="1">
      <c r="AA440" s="156"/>
    </row>
    <row r="441" spans="27:27" ht="12.5" hidden="1" customHeight="1">
      <c r="AA441" s="156"/>
    </row>
    <row r="442" spans="27:27" ht="12.5" hidden="1" customHeight="1">
      <c r="AA442" s="156"/>
    </row>
    <row r="443" spans="27:27" ht="12.5" hidden="1" customHeight="1">
      <c r="AA443" s="156"/>
    </row>
    <row r="444" spans="27:27" ht="12.5" hidden="1" customHeight="1">
      <c r="AA444" s="156"/>
    </row>
    <row r="445" spans="27:27" ht="12.5" hidden="1" customHeight="1">
      <c r="AA445" s="156"/>
    </row>
    <row r="446" spans="27:27" ht="12.5" hidden="1" customHeight="1">
      <c r="AA446" s="156"/>
    </row>
    <row r="447" spans="27:27" ht="12.5" hidden="1" customHeight="1">
      <c r="AA447" s="156"/>
    </row>
    <row r="448" spans="27:27" ht="12.5" hidden="1" customHeight="1">
      <c r="AA448" s="156"/>
    </row>
    <row r="449" spans="27:27" ht="12.5" hidden="1" customHeight="1">
      <c r="AA449" s="156"/>
    </row>
    <row r="450" spans="27:27" ht="12.5" hidden="1" customHeight="1">
      <c r="AA450" s="156"/>
    </row>
    <row r="451" spans="27:27" ht="12.5" hidden="1" customHeight="1">
      <c r="AA451" s="156"/>
    </row>
    <row r="452" spans="27:27" ht="12.5" hidden="1" customHeight="1">
      <c r="AA452" s="156"/>
    </row>
    <row r="453" spans="27:27" ht="12.5" hidden="1" customHeight="1">
      <c r="AA453" s="156"/>
    </row>
    <row r="454" spans="27:27" ht="12.5" hidden="1" customHeight="1">
      <c r="AA454" s="156"/>
    </row>
    <row r="455" spans="27:27" ht="12.5" hidden="1" customHeight="1">
      <c r="AA455" s="156"/>
    </row>
    <row r="456" spans="27:27" ht="12.5" hidden="1" customHeight="1">
      <c r="AA456" s="156"/>
    </row>
    <row r="457" spans="27:27" ht="12.5" hidden="1" customHeight="1">
      <c r="AA457" s="156"/>
    </row>
    <row r="458" spans="27:27" ht="12.5" hidden="1" customHeight="1">
      <c r="AA458" s="156"/>
    </row>
    <row r="459" spans="27:27" ht="12.5" hidden="1" customHeight="1">
      <c r="AA459" s="156"/>
    </row>
    <row r="460" spans="27:27" ht="12.5" hidden="1" customHeight="1">
      <c r="AA460" s="156"/>
    </row>
    <row r="461" spans="27:27" ht="12.5" hidden="1" customHeight="1">
      <c r="AA461" s="156"/>
    </row>
    <row r="462" spans="27:27" ht="12.5" hidden="1" customHeight="1">
      <c r="AA462" s="156"/>
    </row>
    <row r="463" spans="27:27" ht="12.5" hidden="1" customHeight="1">
      <c r="AA463" s="156"/>
    </row>
    <row r="464" spans="27:27" ht="12.5" hidden="1" customHeight="1">
      <c r="AA464" s="156"/>
    </row>
    <row r="465" spans="27:27" ht="12.5" hidden="1" customHeight="1">
      <c r="AA465" s="156"/>
    </row>
    <row r="466" spans="27:27" ht="12.5" hidden="1" customHeight="1">
      <c r="AA466" s="156"/>
    </row>
    <row r="467" spans="27:27" ht="12.5" hidden="1" customHeight="1">
      <c r="AA467" s="156"/>
    </row>
    <row r="468" spans="27:27" ht="12.5" hidden="1" customHeight="1">
      <c r="AA468" s="156"/>
    </row>
    <row r="469" spans="27:27" ht="12.5" hidden="1" customHeight="1">
      <c r="AA469" s="156"/>
    </row>
    <row r="470" spans="27:27" ht="12.5" hidden="1" customHeight="1">
      <c r="AA470" s="156"/>
    </row>
    <row r="471" spans="27:27" ht="12.5" hidden="1" customHeight="1">
      <c r="AA471" s="156"/>
    </row>
    <row r="472" spans="27:27" ht="12.5" hidden="1" customHeight="1">
      <c r="AA472" s="156"/>
    </row>
    <row r="473" spans="27:27" ht="12.5" hidden="1" customHeight="1">
      <c r="AA473" s="156"/>
    </row>
    <row r="474" spans="27:27" ht="12.5" hidden="1" customHeight="1">
      <c r="AA474" s="156"/>
    </row>
    <row r="475" spans="27:27" ht="12.5" hidden="1" customHeight="1">
      <c r="AA475" s="156"/>
    </row>
    <row r="476" spans="27:27" ht="12.5" hidden="1" customHeight="1">
      <c r="AA476" s="156"/>
    </row>
    <row r="477" spans="27:27" ht="12.5" hidden="1" customHeight="1">
      <c r="AA477" s="156"/>
    </row>
    <row r="478" spans="27:27" ht="12.5" hidden="1" customHeight="1">
      <c r="AA478" s="156"/>
    </row>
    <row r="479" spans="27:27" ht="12.5" hidden="1" customHeight="1">
      <c r="AA479" s="156"/>
    </row>
    <row r="480" spans="27:27" ht="12.5" hidden="1" customHeight="1">
      <c r="AA480" s="156"/>
    </row>
    <row r="481" spans="27:27" ht="12.5" hidden="1" customHeight="1">
      <c r="AA481" s="156"/>
    </row>
    <row r="482" spans="27:27" ht="12.5" hidden="1" customHeight="1">
      <c r="AA482" s="156"/>
    </row>
    <row r="483" spans="27:27" ht="12.5" hidden="1" customHeight="1">
      <c r="AA483" s="156"/>
    </row>
    <row r="484" spans="27:27" ht="12.5" hidden="1" customHeight="1">
      <c r="AA484" s="156"/>
    </row>
    <row r="485" spans="27:27" ht="12.5" hidden="1" customHeight="1">
      <c r="AA485" s="156"/>
    </row>
    <row r="486" spans="27:27" ht="12.5" hidden="1" customHeight="1">
      <c r="AA486" s="156"/>
    </row>
    <row r="487" spans="27:27" ht="12.5" hidden="1" customHeight="1">
      <c r="AA487" s="156"/>
    </row>
    <row r="488" spans="27:27" ht="12.5" hidden="1" customHeight="1">
      <c r="AA488" s="156"/>
    </row>
    <row r="489" spans="27:27" ht="12.5" hidden="1" customHeight="1">
      <c r="AA489" s="156"/>
    </row>
    <row r="490" spans="27:27" ht="12.5" hidden="1" customHeight="1">
      <c r="AA490" s="156"/>
    </row>
    <row r="491" spans="27:27" ht="12.5" hidden="1" customHeight="1">
      <c r="AA491" s="156"/>
    </row>
    <row r="492" spans="27:27" ht="12.5" hidden="1" customHeight="1">
      <c r="AA492" s="156"/>
    </row>
    <row r="493" spans="27:27" ht="12.5" hidden="1" customHeight="1">
      <c r="AA493" s="156"/>
    </row>
    <row r="494" spans="27:27" ht="12.5" hidden="1" customHeight="1">
      <c r="AA494" s="156"/>
    </row>
    <row r="495" spans="27:27" ht="12.5" hidden="1" customHeight="1">
      <c r="AA495" s="156"/>
    </row>
    <row r="496" spans="27:27" ht="12.5" hidden="1" customHeight="1">
      <c r="AA496" s="156"/>
    </row>
    <row r="497" spans="27:27" ht="12.5" hidden="1" customHeight="1">
      <c r="AA497" s="156"/>
    </row>
    <row r="498" spans="27:27" ht="12.5" hidden="1" customHeight="1">
      <c r="AA498" s="156"/>
    </row>
    <row r="499" spans="27:27" ht="12.5" hidden="1" customHeight="1">
      <c r="AA499" s="156"/>
    </row>
    <row r="500" spans="27:27" ht="12.5" hidden="1" customHeight="1">
      <c r="AA500" s="156"/>
    </row>
    <row r="501" spans="27:27" ht="12.5" hidden="1" customHeight="1">
      <c r="AA501" s="156"/>
    </row>
    <row r="502" spans="27:27" ht="12.5" hidden="1" customHeight="1">
      <c r="AA502" s="156"/>
    </row>
    <row r="503" spans="27:27" ht="12.5" hidden="1" customHeight="1">
      <c r="AA503" s="156"/>
    </row>
    <row r="504" spans="27:27" ht="12.5" hidden="1" customHeight="1">
      <c r="AA504" s="156"/>
    </row>
    <row r="505" spans="27:27" ht="12.5" hidden="1" customHeight="1">
      <c r="AA505" s="156"/>
    </row>
    <row r="506" spans="27:27" ht="12.5" hidden="1" customHeight="1">
      <c r="AA506" s="156"/>
    </row>
    <row r="507" spans="27:27" ht="12.5" hidden="1" customHeight="1">
      <c r="AA507" s="156"/>
    </row>
    <row r="508" spans="27:27" ht="12.5" hidden="1" customHeight="1">
      <c r="AA508" s="156"/>
    </row>
    <row r="509" spans="27:27" ht="12.5" hidden="1" customHeight="1">
      <c r="AA509" s="156"/>
    </row>
    <row r="510" spans="27:27" ht="12.5" hidden="1" customHeight="1">
      <c r="AA510" s="156"/>
    </row>
    <row r="511" spans="27:27" ht="12.5" hidden="1" customHeight="1">
      <c r="AA511" s="156"/>
    </row>
    <row r="512" spans="27:27" ht="12.5" hidden="1" customHeight="1">
      <c r="AA512" s="156"/>
    </row>
    <row r="513" spans="27:27" ht="12.5" hidden="1" customHeight="1">
      <c r="AA513" s="156"/>
    </row>
    <row r="514" spans="27:27" ht="12.5" hidden="1" customHeight="1">
      <c r="AA514" s="156"/>
    </row>
    <row r="515" spans="27:27" ht="12.5" hidden="1" customHeight="1">
      <c r="AA515" s="156"/>
    </row>
    <row r="516" spans="27:27" ht="12.5" hidden="1" customHeight="1">
      <c r="AA516" s="156"/>
    </row>
    <row r="517" spans="27:27" ht="12.5" hidden="1" customHeight="1">
      <c r="AA517" s="156"/>
    </row>
    <row r="518" spans="27:27" ht="12.5" hidden="1" customHeight="1">
      <c r="AA518" s="156"/>
    </row>
    <row r="519" spans="27:27" ht="12.5" hidden="1" customHeight="1">
      <c r="AA519" s="156"/>
    </row>
    <row r="520" spans="27:27" ht="12.5" hidden="1" customHeight="1">
      <c r="AA520" s="156"/>
    </row>
    <row r="521" spans="27:27" ht="12.5" hidden="1" customHeight="1">
      <c r="AA521" s="156"/>
    </row>
    <row r="522" spans="27:27" ht="12.5" hidden="1" customHeight="1">
      <c r="AA522" s="156"/>
    </row>
    <row r="523" spans="27:27" ht="12.5" hidden="1" customHeight="1">
      <c r="AA523" s="156"/>
    </row>
    <row r="524" spans="27:27" ht="12.5" hidden="1" customHeight="1">
      <c r="AA524" s="156"/>
    </row>
    <row r="525" spans="27:27" ht="12.5" hidden="1" customHeight="1">
      <c r="AA525" s="156"/>
    </row>
    <row r="526" spans="27:27" ht="12.5" hidden="1" customHeight="1">
      <c r="AA526" s="156"/>
    </row>
    <row r="527" spans="27:27" ht="12.5" hidden="1" customHeight="1">
      <c r="AA527" s="156"/>
    </row>
    <row r="528" spans="27:27" ht="12.5" hidden="1" customHeight="1">
      <c r="AA528" s="156"/>
    </row>
    <row r="529" spans="27:27" ht="12.5" hidden="1" customHeight="1">
      <c r="AA529" s="156"/>
    </row>
    <row r="530" spans="27:27" ht="12.5" hidden="1" customHeight="1">
      <c r="AA530" s="156"/>
    </row>
    <row r="531" spans="27:27" ht="12.5" hidden="1" customHeight="1">
      <c r="AA531" s="156"/>
    </row>
    <row r="532" spans="27:27" ht="12.5" hidden="1" customHeight="1">
      <c r="AA532" s="156"/>
    </row>
    <row r="533" spans="27:27" ht="12.5" hidden="1" customHeight="1">
      <c r="AA533" s="156"/>
    </row>
    <row r="534" spans="27:27" ht="12.5" hidden="1" customHeight="1">
      <c r="AA534" s="156"/>
    </row>
    <row r="535" spans="27:27" ht="12.5" hidden="1" customHeight="1">
      <c r="AA535" s="156"/>
    </row>
    <row r="536" spans="27:27" ht="12.5" hidden="1" customHeight="1">
      <c r="AA536" s="156"/>
    </row>
    <row r="537" spans="27:27" ht="12.5" hidden="1" customHeight="1">
      <c r="AA537" s="156"/>
    </row>
    <row r="538" spans="27:27" ht="12.5" hidden="1" customHeight="1">
      <c r="AA538" s="156"/>
    </row>
    <row r="539" spans="27:27" ht="12.5" hidden="1" customHeight="1">
      <c r="AA539" s="156"/>
    </row>
    <row r="540" spans="27:27" ht="12.5" hidden="1" customHeight="1">
      <c r="AA540" s="156"/>
    </row>
    <row r="541" spans="27:27" ht="12.5" hidden="1" customHeight="1">
      <c r="AA541" s="156"/>
    </row>
    <row r="542" spans="27:27" ht="12.5" hidden="1" customHeight="1">
      <c r="AA542" s="156"/>
    </row>
    <row r="543" spans="27:27" ht="12.5" hidden="1" customHeight="1">
      <c r="AA543" s="156"/>
    </row>
    <row r="544" spans="27:27" ht="12.5" hidden="1" customHeight="1">
      <c r="AA544" s="156"/>
    </row>
    <row r="545" spans="27:27" ht="12.5" hidden="1" customHeight="1">
      <c r="AA545" s="156"/>
    </row>
    <row r="546" spans="27:27" ht="12.5" hidden="1" customHeight="1">
      <c r="AA546" s="156"/>
    </row>
    <row r="547" spans="27:27" ht="12.5" hidden="1" customHeight="1">
      <c r="AA547" s="156"/>
    </row>
    <row r="548" spans="27:27" ht="12.5" hidden="1" customHeight="1">
      <c r="AA548" s="156"/>
    </row>
    <row r="549" spans="27:27" ht="12.5" hidden="1" customHeight="1">
      <c r="AA549" s="156"/>
    </row>
    <row r="550" spans="27:27" ht="12.5" hidden="1" customHeight="1">
      <c r="AA550" s="156"/>
    </row>
    <row r="551" spans="27:27" ht="12.5" hidden="1" customHeight="1">
      <c r="AA551" s="156"/>
    </row>
    <row r="552" spans="27:27" ht="12.5" hidden="1" customHeight="1">
      <c r="AA552" s="156"/>
    </row>
    <row r="553" spans="27:27" ht="12.5" hidden="1" customHeight="1">
      <c r="AA553" s="156"/>
    </row>
    <row r="554" spans="27:27" ht="12.5" hidden="1" customHeight="1">
      <c r="AA554" s="156"/>
    </row>
    <row r="555" spans="27:27" ht="12.5" hidden="1" customHeight="1">
      <c r="AA555" s="156"/>
    </row>
    <row r="556" spans="27:27" ht="12.5" hidden="1" customHeight="1">
      <c r="AA556" s="156"/>
    </row>
    <row r="557" spans="27:27" ht="12.5" hidden="1" customHeight="1">
      <c r="AA557" s="156"/>
    </row>
    <row r="558" spans="27:27" ht="12.5" hidden="1" customHeight="1">
      <c r="AA558" s="156"/>
    </row>
    <row r="559" spans="27:27" ht="12.5" hidden="1" customHeight="1">
      <c r="AA559" s="156"/>
    </row>
    <row r="560" spans="27:27" ht="12.5" hidden="1" customHeight="1">
      <c r="AA560" s="156"/>
    </row>
    <row r="561" spans="27:27" ht="12.5" hidden="1" customHeight="1">
      <c r="AA561" s="156"/>
    </row>
    <row r="562" spans="27:27" ht="12.5" hidden="1" customHeight="1">
      <c r="AA562" s="156"/>
    </row>
    <row r="563" spans="27:27" ht="12.5" hidden="1" customHeight="1">
      <c r="AA563" s="156"/>
    </row>
    <row r="564" spans="27:27" ht="12.5" hidden="1" customHeight="1">
      <c r="AA564" s="156"/>
    </row>
    <row r="565" spans="27:27" ht="12.5" hidden="1" customHeight="1">
      <c r="AA565" s="156"/>
    </row>
    <row r="566" spans="27:27" ht="12.5" hidden="1" customHeight="1">
      <c r="AA566" s="156"/>
    </row>
    <row r="567" spans="27:27" ht="12.5" hidden="1" customHeight="1">
      <c r="AA567" s="156"/>
    </row>
    <row r="568" spans="27:27" ht="12.5" hidden="1" customHeight="1">
      <c r="AA568" s="156"/>
    </row>
    <row r="569" spans="27:27" ht="12.5" hidden="1" customHeight="1">
      <c r="AA569" s="156"/>
    </row>
    <row r="570" spans="27:27" ht="12.5" hidden="1" customHeight="1">
      <c r="AA570" s="156"/>
    </row>
    <row r="571" spans="27:27" ht="12.5" hidden="1" customHeight="1">
      <c r="AA571" s="156"/>
    </row>
    <row r="572" spans="27:27" ht="12.5" hidden="1" customHeight="1">
      <c r="AA572" s="156"/>
    </row>
    <row r="573" spans="27:27" ht="12.5" hidden="1" customHeight="1">
      <c r="AA573" s="156"/>
    </row>
    <row r="574" spans="27:27" ht="12.5" hidden="1" customHeight="1">
      <c r="AA574" s="156"/>
    </row>
    <row r="575" spans="27:27" ht="12.5" hidden="1" customHeight="1">
      <c r="AA575" s="156"/>
    </row>
    <row r="576" spans="27:27" ht="12.5" hidden="1" customHeight="1">
      <c r="AA576" s="156"/>
    </row>
    <row r="577" spans="27:27" ht="12.5" hidden="1" customHeight="1">
      <c r="AA577" s="156"/>
    </row>
    <row r="578" spans="27:27" ht="12.5" hidden="1" customHeight="1">
      <c r="AA578" s="156"/>
    </row>
    <row r="579" spans="27:27" ht="12.5" hidden="1" customHeight="1">
      <c r="AA579" s="156"/>
    </row>
    <row r="580" spans="27:27" ht="12.5" hidden="1" customHeight="1">
      <c r="AA580" s="156"/>
    </row>
    <row r="581" spans="27:27" ht="12.5" hidden="1" customHeight="1">
      <c r="AA581" s="156"/>
    </row>
    <row r="582" spans="27:27" ht="12.5" hidden="1" customHeight="1">
      <c r="AA582" s="156"/>
    </row>
    <row r="583" spans="27:27" ht="12.5" hidden="1" customHeight="1">
      <c r="AA583" s="156"/>
    </row>
    <row r="584" spans="27:27" ht="12.5" hidden="1" customHeight="1">
      <c r="AA584" s="156"/>
    </row>
    <row r="585" spans="27:27" ht="12.5" hidden="1" customHeight="1">
      <c r="AA585" s="156"/>
    </row>
    <row r="586" spans="27:27" ht="12.5" hidden="1" customHeight="1">
      <c r="AA586" s="156"/>
    </row>
    <row r="587" spans="27:27" ht="12.5" hidden="1" customHeight="1">
      <c r="AA587" s="156"/>
    </row>
    <row r="588" spans="27:27" ht="12.5" hidden="1" customHeight="1">
      <c r="AA588" s="156"/>
    </row>
    <row r="589" spans="27:27" ht="12.5" hidden="1" customHeight="1">
      <c r="AA589" s="156"/>
    </row>
    <row r="590" spans="27:27" ht="12.5" hidden="1" customHeight="1">
      <c r="AA590" s="156"/>
    </row>
    <row r="591" spans="27:27" ht="12.5" hidden="1" customHeight="1">
      <c r="AA591" s="156"/>
    </row>
    <row r="592" spans="27:27" ht="12.5" hidden="1" customHeight="1">
      <c r="AA592" s="156"/>
    </row>
    <row r="593" spans="27:27" ht="12.5" hidden="1" customHeight="1">
      <c r="AA593" s="156"/>
    </row>
    <row r="594" spans="27:27" ht="12.5" hidden="1" customHeight="1">
      <c r="AA594" s="156"/>
    </row>
    <row r="595" spans="27:27" ht="12.5" hidden="1" customHeight="1">
      <c r="AA595" s="156"/>
    </row>
    <row r="596" spans="27:27" ht="12.5" hidden="1" customHeight="1">
      <c r="AA596" s="156"/>
    </row>
    <row r="597" spans="27:27" ht="12.5" hidden="1" customHeight="1">
      <c r="AA597" s="156"/>
    </row>
    <row r="598" spans="27:27" ht="12.5" hidden="1" customHeight="1">
      <c r="AA598" s="156"/>
    </row>
    <row r="599" spans="27:27" ht="12.5" hidden="1" customHeight="1">
      <c r="AA599" s="156"/>
    </row>
    <row r="600" spans="27:27" ht="12.5" hidden="1" customHeight="1">
      <c r="AA600" s="156"/>
    </row>
    <row r="601" spans="27:27" ht="12.5" hidden="1" customHeight="1">
      <c r="AA601" s="156"/>
    </row>
    <row r="602" spans="27:27" ht="12.5" hidden="1" customHeight="1">
      <c r="AA602" s="156"/>
    </row>
    <row r="603" spans="27:27" ht="12.5" hidden="1" customHeight="1">
      <c r="AA603" s="156"/>
    </row>
    <row r="604" spans="27:27" ht="12.5" hidden="1" customHeight="1">
      <c r="AA604" s="156"/>
    </row>
    <row r="605" spans="27:27" ht="12.5" hidden="1" customHeight="1">
      <c r="AA605" s="156"/>
    </row>
    <row r="606" spans="27:27" ht="12.5" hidden="1" customHeight="1">
      <c r="AA606" s="156"/>
    </row>
    <row r="607" spans="27:27" ht="12.5" hidden="1" customHeight="1">
      <c r="AA607" s="156"/>
    </row>
    <row r="608" spans="27:27" ht="12.5" hidden="1" customHeight="1">
      <c r="AA608" s="156"/>
    </row>
    <row r="609" spans="27:27" ht="12.5" hidden="1" customHeight="1">
      <c r="AA609" s="156"/>
    </row>
    <row r="610" spans="27:27" ht="12.5" hidden="1" customHeight="1">
      <c r="AA610" s="156"/>
    </row>
    <row r="611" spans="27:27" ht="12.5" hidden="1" customHeight="1">
      <c r="AA611" s="156"/>
    </row>
    <row r="612" spans="27:27" ht="12.5" hidden="1" customHeight="1">
      <c r="AA612" s="156"/>
    </row>
    <row r="613" spans="27:27" ht="12.5" hidden="1" customHeight="1">
      <c r="AA613" s="156"/>
    </row>
    <row r="614" spans="27:27" ht="12.5" hidden="1" customHeight="1">
      <c r="AA614" s="156"/>
    </row>
    <row r="615" spans="27:27" ht="12.5" hidden="1" customHeight="1">
      <c r="AA615" s="156"/>
    </row>
    <row r="616" spans="27:27" ht="12.5" hidden="1" customHeight="1">
      <c r="AA616" s="156"/>
    </row>
    <row r="617" spans="27:27" ht="12.5" hidden="1" customHeight="1">
      <c r="AA617" s="156"/>
    </row>
    <row r="618" spans="27:27" ht="12.5" hidden="1" customHeight="1">
      <c r="AA618" s="156"/>
    </row>
    <row r="619" spans="27:27" ht="12.5" hidden="1" customHeight="1">
      <c r="AA619" s="156"/>
    </row>
    <row r="620" spans="27:27" ht="12.5" hidden="1" customHeight="1">
      <c r="AA620" s="156"/>
    </row>
    <row r="621" spans="27:27" ht="12.5" hidden="1" customHeight="1">
      <c r="AA621" s="156"/>
    </row>
    <row r="622" spans="27:27" ht="12.5" hidden="1" customHeight="1">
      <c r="AA622" s="156"/>
    </row>
    <row r="623" spans="27:27" ht="12.5" hidden="1" customHeight="1">
      <c r="AA623" s="156"/>
    </row>
    <row r="624" spans="27:27" ht="12.5" hidden="1" customHeight="1">
      <c r="AA624" s="156"/>
    </row>
    <row r="625" spans="27:27" ht="12.5" hidden="1" customHeight="1">
      <c r="AA625" s="156"/>
    </row>
    <row r="626" spans="27:27" ht="12.5" hidden="1" customHeight="1">
      <c r="AA626" s="156"/>
    </row>
    <row r="627" spans="27:27" ht="12.5" hidden="1" customHeight="1">
      <c r="AA627" s="156"/>
    </row>
    <row r="628" spans="27:27" ht="12.5" hidden="1" customHeight="1">
      <c r="AA628" s="156"/>
    </row>
    <row r="629" spans="27:27" ht="12.5" hidden="1" customHeight="1">
      <c r="AA629" s="156"/>
    </row>
    <row r="630" spans="27:27" ht="12.5" hidden="1" customHeight="1">
      <c r="AA630" s="156"/>
    </row>
    <row r="631" spans="27:27" ht="12.5" hidden="1" customHeight="1">
      <c r="AA631" s="156"/>
    </row>
    <row r="632" spans="27:27" ht="12.5" hidden="1" customHeight="1">
      <c r="AA632" s="156"/>
    </row>
    <row r="633" spans="27:27" ht="12.5" hidden="1" customHeight="1">
      <c r="AA633" s="156"/>
    </row>
    <row r="634" spans="27:27" ht="12.5" hidden="1" customHeight="1">
      <c r="AA634" s="156"/>
    </row>
    <row r="635" spans="27:27" ht="12.5" hidden="1" customHeight="1">
      <c r="AA635" s="156"/>
    </row>
    <row r="636" spans="27:27" ht="12.5" hidden="1" customHeight="1">
      <c r="AA636" s="156"/>
    </row>
    <row r="637" spans="27:27" ht="12.5" hidden="1" customHeight="1">
      <c r="AA637" s="156"/>
    </row>
    <row r="638" spans="27:27" ht="12.5" hidden="1" customHeight="1">
      <c r="AA638" s="156"/>
    </row>
    <row r="639" spans="27:27" ht="12.5" hidden="1" customHeight="1">
      <c r="AA639" s="156"/>
    </row>
    <row r="640" spans="27:27" ht="12.5" hidden="1" customHeight="1">
      <c r="AA640" s="156"/>
    </row>
    <row r="641" spans="27:27" ht="12.5" hidden="1" customHeight="1">
      <c r="AA641" s="156"/>
    </row>
    <row r="642" spans="27:27" ht="12.5" hidden="1" customHeight="1">
      <c r="AA642" s="156"/>
    </row>
    <row r="643" spans="27:27" ht="12.5" hidden="1" customHeight="1">
      <c r="AA643" s="156"/>
    </row>
    <row r="644" spans="27:27" ht="12.5" hidden="1" customHeight="1">
      <c r="AA644" s="156"/>
    </row>
    <row r="645" spans="27:27" ht="12.5" hidden="1" customHeight="1">
      <c r="AA645" s="156"/>
    </row>
    <row r="646" spans="27:27" ht="12.5" hidden="1" customHeight="1">
      <c r="AA646" s="156"/>
    </row>
    <row r="647" spans="27:27" ht="12.5" hidden="1" customHeight="1">
      <c r="AA647" s="156"/>
    </row>
    <row r="648" spans="27:27" ht="12.5" hidden="1" customHeight="1">
      <c r="AA648" s="156"/>
    </row>
    <row r="649" spans="27:27" ht="12.5" hidden="1" customHeight="1">
      <c r="AA649" s="156"/>
    </row>
    <row r="650" spans="27:27" ht="12.5" hidden="1" customHeight="1">
      <c r="AA650" s="156"/>
    </row>
    <row r="651" spans="27:27" ht="12.5" hidden="1" customHeight="1">
      <c r="AA651" s="156"/>
    </row>
    <row r="652" spans="27:27" ht="12.5" hidden="1" customHeight="1">
      <c r="AA652" s="156"/>
    </row>
    <row r="653" spans="27:27" ht="12.5" hidden="1" customHeight="1">
      <c r="AA653" s="156"/>
    </row>
    <row r="654" spans="27:27" ht="12.5" hidden="1" customHeight="1">
      <c r="AA654" s="156"/>
    </row>
    <row r="655" spans="27:27" ht="12.5" hidden="1" customHeight="1">
      <c r="AA655" s="156"/>
    </row>
    <row r="656" spans="27:27" ht="12.5" hidden="1" customHeight="1">
      <c r="AA656" s="156"/>
    </row>
    <row r="657" spans="27:27" ht="12.5" hidden="1" customHeight="1">
      <c r="AA657" s="156"/>
    </row>
    <row r="658" spans="27:27" ht="12.5" hidden="1" customHeight="1">
      <c r="AA658" s="156"/>
    </row>
    <row r="659" spans="27:27" ht="12.5" hidden="1" customHeight="1">
      <c r="AA659" s="156"/>
    </row>
    <row r="660" spans="27:27" ht="12.5" hidden="1" customHeight="1">
      <c r="AA660" s="156"/>
    </row>
    <row r="661" spans="27:27" ht="12.5" hidden="1" customHeight="1">
      <c r="AA661" s="156"/>
    </row>
    <row r="662" spans="27:27" ht="12.5" hidden="1" customHeight="1">
      <c r="AA662" s="156"/>
    </row>
    <row r="663" spans="27:27" ht="12.5" hidden="1" customHeight="1">
      <c r="AA663" s="156"/>
    </row>
    <row r="664" spans="27:27" ht="12.5" hidden="1" customHeight="1">
      <c r="AA664" s="156"/>
    </row>
    <row r="665" spans="27:27" ht="12.5" hidden="1" customHeight="1">
      <c r="AA665" s="156"/>
    </row>
    <row r="666" spans="27:27" ht="12.5" hidden="1" customHeight="1">
      <c r="AA666" s="156"/>
    </row>
    <row r="667" spans="27:27" ht="12.5" hidden="1" customHeight="1">
      <c r="AA667" s="156"/>
    </row>
    <row r="668" spans="27:27" ht="12.5" hidden="1" customHeight="1">
      <c r="AA668" s="156"/>
    </row>
    <row r="669" spans="27:27" ht="12.5" hidden="1" customHeight="1">
      <c r="AA669" s="156"/>
    </row>
    <row r="670" spans="27:27" ht="12.5" hidden="1" customHeight="1">
      <c r="AA670" s="156"/>
    </row>
    <row r="671" spans="27:27" ht="12.5" hidden="1" customHeight="1">
      <c r="AA671" s="156"/>
    </row>
    <row r="672" spans="27:27" ht="12.5" hidden="1" customHeight="1">
      <c r="AA672" s="156"/>
    </row>
    <row r="673" spans="27:27" ht="12.5" hidden="1" customHeight="1">
      <c r="AA673" s="156"/>
    </row>
    <row r="674" spans="27:27" ht="12.5" hidden="1" customHeight="1">
      <c r="AA674" s="156"/>
    </row>
    <row r="675" spans="27:27" ht="12.5" hidden="1" customHeight="1">
      <c r="AA675" s="156"/>
    </row>
    <row r="676" spans="27:27" ht="12.5" hidden="1" customHeight="1">
      <c r="AA676" s="156"/>
    </row>
    <row r="677" spans="27:27" ht="12.5" hidden="1" customHeight="1">
      <c r="AA677" s="156"/>
    </row>
    <row r="678" spans="27:27" ht="12.5" hidden="1" customHeight="1">
      <c r="AA678" s="156"/>
    </row>
    <row r="679" spans="27:27" ht="12.5" hidden="1" customHeight="1">
      <c r="AA679" s="156"/>
    </row>
    <row r="680" spans="27:27" ht="12.5" hidden="1" customHeight="1">
      <c r="AA680" s="156"/>
    </row>
    <row r="681" spans="27:27" ht="12.5" hidden="1" customHeight="1">
      <c r="AA681" s="156"/>
    </row>
    <row r="682" spans="27:27" ht="12.5" hidden="1" customHeight="1">
      <c r="AA682" s="156"/>
    </row>
    <row r="683" spans="27:27" ht="12.5" hidden="1" customHeight="1">
      <c r="AA683" s="156"/>
    </row>
    <row r="684" spans="27:27" ht="12.5" hidden="1" customHeight="1">
      <c r="AA684" s="156"/>
    </row>
    <row r="685" spans="27:27" ht="12.5" hidden="1" customHeight="1">
      <c r="AA685" s="156"/>
    </row>
    <row r="686" spans="27:27" ht="12.5" hidden="1" customHeight="1">
      <c r="AA686" s="156"/>
    </row>
    <row r="687" spans="27:27" ht="12.5" hidden="1" customHeight="1">
      <c r="AA687" s="156"/>
    </row>
    <row r="688" spans="27:27" ht="12.5" hidden="1" customHeight="1">
      <c r="AA688" s="156"/>
    </row>
    <row r="689" spans="27:27" ht="12.5" hidden="1" customHeight="1">
      <c r="AA689" s="156"/>
    </row>
    <row r="690" spans="27:27" ht="12.5" hidden="1" customHeight="1">
      <c r="AA690" s="156"/>
    </row>
    <row r="691" spans="27:27" ht="12.5" hidden="1" customHeight="1">
      <c r="AA691" s="156"/>
    </row>
    <row r="692" spans="27:27" ht="12.5" hidden="1" customHeight="1">
      <c r="AA692" s="156"/>
    </row>
    <row r="693" spans="27:27" ht="12.5" hidden="1" customHeight="1">
      <c r="AA693" s="156"/>
    </row>
    <row r="694" spans="27:27" ht="12.5" hidden="1" customHeight="1">
      <c r="AA694" s="156"/>
    </row>
    <row r="695" spans="27:27" ht="12.5" hidden="1" customHeight="1">
      <c r="AA695" s="156"/>
    </row>
    <row r="696" spans="27:27" ht="12.5" hidden="1" customHeight="1">
      <c r="AA696" s="156"/>
    </row>
    <row r="697" spans="27:27" ht="12.5" hidden="1" customHeight="1">
      <c r="AA697" s="156"/>
    </row>
    <row r="698" spans="27:27" ht="12.5" hidden="1" customHeight="1">
      <c r="AA698" s="156"/>
    </row>
    <row r="699" spans="27:27" ht="12.5" hidden="1" customHeight="1">
      <c r="AA699" s="156"/>
    </row>
    <row r="700" spans="27:27" ht="12.5" hidden="1" customHeight="1">
      <c r="AA700" s="156"/>
    </row>
    <row r="701" spans="27:27" ht="12.5" hidden="1" customHeight="1">
      <c r="AA701" s="156"/>
    </row>
    <row r="702" spans="27:27" ht="12.5" hidden="1" customHeight="1">
      <c r="AA702" s="156"/>
    </row>
    <row r="703" spans="27:27" ht="12.5" hidden="1" customHeight="1">
      <c r="AA703" s="156"/>
    </row>
    <row r="704" spans="27:27" ht="12.5" hidden="1" customHeight="1">
      <c r="AA704" s="156"/>
    </row>
    <row r="705" spans="27:27" ht="12.5" hidden="1" customHeight="1">
      <c r="AA705" s="156"/>
    </row>
    <row r="706" spans="27:27" ht="12.5" hidden="1" customHeight="1">
      <c r="AA706" s="156"/>
    </row>
    <row r="707" spans="27:27" ht="12.5" hidden="1" customHeight="1">
      <c r="AA707" s="156"/>
    </row>
    <row r="708" spans="27:27" ht="12.5" hidden="1" customHeight="1">
      <c r="AA708" s="156"/>
    </row>
    <row r="709" spans="27:27" ht="12.5" hidden="1" customHeight="1">
      <c r="AA709" s="156"/>
    </row>
    <row r="710" spans="27:27" ht="12.5" hidden="1" customHeight="1">
      <c r="AA710" s="156"/>
    </row>
    <row r="711" spans="27:27" ht="12.5" hidden="1" customHeight="1">
      <c r="AA711" s="156"/>
    </row>
    <row r="712" spans="27:27" ht="12.5" hidden="1" customHeight="1">
      <c r="AA712" s="156"/>
    </row>
    <row r="713" spans="27:27" ht="12.5" hidden="1" customHeight="1">
      <c r="AA713" s="156"/>
    </row>
    <row r="714" spans="27:27" ht="12.5" hidden="1" customHeight="1">
      <c r="AA714" s="156"/>
    </row>
    <row r="715" spans="27:27" ht="12.5" hidden="1" customHeight="1">
      <c r="AA715" s="156"/>
    </row>
    <row r="716" spans="27:27" ht="12.5" hidden="1" customHeight="1">
      <c r="AA716" s="156"/>
    </row>
    <row r="717" spans="27:27" ht="12.5" hidden="1" customHeight="1">
      <c r="AA717" s="156"/>
    </row>
    <row r="718" spans="27:27" ht="12.5" hidden="1" customHeight="1">
      <c r="AA718" s="156"/>
    </row>
    <row r="719" spans="27:27" ht="12.5" hidden="1" customHeight="1">
      <c r="AA719" s="156"/>
    </row>
    <row r="720" spans="27:27" ht="12.5" hidden="1" customHeight="1">
      <c r="AA720" s="156"/>
    </row>
    <row r="721" spans="27:27" ht="12.5" hidden="1" customHeight="1">
      <c r="AA721" s="156"/>
    </row>
    <row r="722" spans="27:27" ht="12.5" hidden="1" customHeight="1">
      <c r="AA722" s="156"/>
    </row>
    <row r="723" spans="27:27" ht="12.5" hidden="1" customHeight="1">
      <c r="AA723" s="156"/>
    </row>
    <row r="724" spans="27:27" ht="12.5" hidden="1" customHeight="1">
      <c r="AA724" s="156"/>
    </row>
    <row r="725" spans="27:27" ht="12.5" hidden="1" customHeight="1">
      <c r="AA725" s="156"/>
    </row>
    <row r="726" spans="27:27" ht="12.5" hidden="1" customHeight="1">
      <c r="AA726" s="156"/>
    </row>
    <row r="727" spans="27:27" ht="12.5" hidden="1" customHeight="1">
      <c r="AA727" s="156"/>
    </row>
    <row r="728" spans="27:27" ht="12.5" hidden="1" customHeight="1">
      <c r="AA728" s="156"/>
    </row>
    <row r="729" spans="27:27" ht="12.5" hidden="1" customHeight="1">
      <c r="AA729" s="156"/>
    </row>
    <row r="730" spans="27:27" ht="12.5" hidden="1" customHeight="1">
      <c r="AA730" s="156"/>
    </row>
    <row r="731" spans="27:27" ht="12.5" hidden="1" customHeight="1">
      <c r="AA731" s="156"/>
    </row>
    <row r="732" spans="27:27" ht="12.5" hidden="1" customHeight="1">
      <c r="AA732" s="156"/>
    </row>
    <row r="733" spans="27:27" ht="12.5" hidden="1" customHeight="1">
      <c r="AA733" s="156"/>
    </row>
    <row r="734" spans="27:27" ht="12.5" hidden="1" customHeight="1">
      <c r="AA734" s="156"/>
    </row>
    <row r="735" spans="27:27" ht="12.5" hidden="1" customHeight="1">
      <c r="AA735" s="156"/>
    </row>
    <row r="736" spans="27:27" ht="12.5" hidden="1" customHeight="1">
      <c r="AA736" s="156"/>
    </row>
    <row r="737" spans="27:27" ht="12.5" hidden="1" customHeight="1">
      <c r="AA737" s="156"/>
    </row>
    <row r="738" spans="27:27" ht="12.5" hidden="1" customHeight="1">
      <c r="AA738" s="156"/>
    </row>
    <row r="739" spans="27:27" ht="12.5" hidden="1" customHeight="1">
      <c r="AA739" s="156"/>
    </row>
    <row r="740" spans="27:27" ht="12.5" hidden="1" customHeight="1">
      <c r="AA740" s="156"/>
    </row>
    <row r="741" spans="27:27" ht="12.5" hidden="1" customHeight="1">
      <c r="AA741" s="156"/>
    </row>
    <row r="742" spans="27:27" ht="12.5" hidden="1" customHeight="1">
      <c r="AA742" s="156"/>
    </row>
    <row r="743" spans="27:27" ht="12.5" hidden="1" customHeight="1">
      <c r="AA743" s="156"/>
    </row>
    <row r="744" spans="27:27" ht="12.5" hidden="1" customHeight="1">
      <c r="AA744" s="156"/>
    </row>
    <row r="745" spans="27:27" ht="12.5" hidden="1" customHeight="1">
      <c r="AA745" s="156"/>
    </row>
    <row r="746" spans="27:27" ht="12.5" hidden="1" customHeight="1">
      <c r="AA746" s="156"/>
    </row>
    <row r="747" spans="27:27" ht="12.5" hidden="1" customHeight="1">
      <c r="AA747" s="156"/>
    </row>
    <row r="748" spans="27:27" ht="12.5" hidden="1" customHeight="1">
      <c r="AA748" s="156"/>
    </row>
    <row r="749" spans="27:27" ht="12.5" hidden="1" customHeight="1">
      <c r="AA749" s="156"/>
    </row>
    <row r="750" spans="27:27" ht="12.5" hidden="1" customHeight="1">
      <c r="AA750" s="156"/>
    </row>
    <row r="751" spans="27:27" ht="12.5" hidden="1" customHeight="1">
      <c r="AA751" s="156"/>
    </row>
    <row r="752" spans="27:27" ht="12.5" hidden="1" customHeight="1">
      <c r="AA752" s="156"/>
    </row>
    <row r="753" spans="27:27" ht="12.5" hidden="1" customHeight="1">
      <c r="AA753" s="156"/>
    </row>
    <row r="754" spans="27:27" ht="12.5" hidden="1" customHeight="1">
      <c r="AA754" s="156"/>
    </row>
    <row r="755" spans="27:27" ht="12.5" hidden="1" customHeight="1">
      <c r="AA755" s="156"/>
    </row>
    <row r="756" spans="27:27" ht="12.5" hidden="1" customHeight="1">
      <c r="AA756" s="156"/>
    </row>
    <row r="757" spans="27:27" ht="12.5" hidden="1" customHeight="1">
      <c r="AA757" s="156"/>
    </row>
    <row r="758" spans="27:27" ht="12.5" hidden="1" customHeight="1">
      <c r="AA758" s="156"/>
    </row>
    <row r="759" spans="27:27" ht="12.5" hidden="1" customHeight="1">
      <c r="AA759" s="156"/>
    </row>
    <row r="760" spans="27:27" ht="12.5" hidden="1" customHeight="1">
      <c r="AA760" s="156"/>
    </row>
    <row r="761" spans="27:27" ht="12.5" hidden="1" customHeight="1">
      <c r="AA761" s="156"/>
    </row>
    <row r="762" spans="27:27" ht="12.5" hidden="1" customHeight="1">
      <c r="AA762" s="156"/>
    </row>
    <row r="763" spans="27:27" ht="12.5" hidden="1" customHeight="1">
      <c r="AA763" s="156"/>
    </row>
    <row r="764" spans="27:27" ht="12.5" hidden="1" customHeight="1">
      <c r="AA764" s="156"/>
    </row>
    <row r="765" spans="27:27" ht="12.5" hidden="1" customHeight="1">
      <c r="AA765" s="156"/>
    </row>
    <row r="766" spans="27:27" ht="12.5" hidden="1" customHeight="1">
      <c r="AA766" s="156"/>
    </row>
    <row r="767" spans="27:27" ht="12.5" hidden="1" customHeight="1">
      <c r="AA767" s="156"/>
    </row>
    <row r="768" spans="27:27" ht="12.5" hidden="1" customHeight="1">
      <c r="AA768" s="156"/>
    </row>
    <row r="769" spans="27:27" ht="12.5" hidden="1" customHeight="1">
      <c r="AA769" s="156"/>
    </row>
    <row r="770" spans="27:27" ht="12.5" hidden="1" customHeight="1">
      <c r="AA770" s="156"/>
    </row>
    <row r="771" spans="27:27" ht="12.5" hidden="1" customHeight="1">
      <c r="AA771" s="156"/>
    </row>
    <row r="772" spans="27:27" ht="12.5" hidden="1" customHeight="1">
      <c r="AA772" s="156"/>
    </row>
    <row r="773" spans="27:27" ht="12.5" hidden="1" customHeight="1">
      <c r="AA773" s="156"/>
    </row>
    <row r="774" spans="27:27" ht="12.5" hidden="1" customHeight="1">
      <c r="AA774" s="156"/>
    </row>
    <row r="775" spans="27:27" ht="12.5" hidden="1" customHeight="1">
      <c r="AA775" s="156"/>
    </row>
    <row r="776" spans="27:27" ht="12.5" hidden="1" customHeight="1">
      <c r="AA776" s="156"/>
    </row>
    <row r="777" spans="27:27" ht="12.5" hidden="1" customHeight="1">
      <c r="AA777" s="156"/>
    </row>
    <row r="778" spans="27:27" ht="12.5" hidden="1" customHeight="1">
      <c r="AA778" s="156"/>
    </row>
    <row r="779" spans="27:27" ht="12.5" hidden="1" customHeight="1">
      <c r="AA779" s="156"/>
    </row>
    <row r="780" spans="27:27" ht="12.5" hidden="1" customHeight="1">
      <c r="AA780" s="156"/>
    </row>
    <row r="781" spans="27:27" ht="12.5" hidden="1" customHeight="1">
      <c r="AA781" s="156"/>
    </row>
    <row r="782" spans="27:27" ht="12.5" hidden="1" customHeight="1">
      <c r="AA782" s="156"/>
    </row>
    <row r="783" spans="27:27" ht="12.5" hidden="1" customHeight="1">
      <c r="AA783" s="156"/>
    </row>
    <row r="784" spans="27:27" ht="12.5" hidden="1" customHeight="1">
      <c r="AA784" s="156"/>
    </row>
    <row r="785" spans="27:27" ht="12.5" hidden="1" customHeight="1">
      <c r="AA785" s="156"/>
    </row>
    <row r="786" spans="27:27" ht="12.5" hidden="1" customHeight="1">
      <c r="AA786" s="156"/>
    </row>
    <row r="787" spans="27:27" ht="12.5" hidden="1" customHeight="1">
      <c r="AA787" s="156"/>
    </row>
    <row r="788" spans="27:27" ht="12.5" hidden="1" customHeight="1">
      <c r="AA788" s="156"/>
    </row>
    <row r="789" spans="27:27" ht="12.5" hidden="1" customHeight="1">
      <c r="AA789" s="156"/>
    </row>
    <row r="790" spans="27:27" ht="12.5" hidden="1" customHeight="1">
      <c r="AA790" s="156"/>
    </row>
    <row r="791" spans="27:27" ht="12.5" hidden="1" customHeight="1">
      <c r="AA791" s="156"/>
    </row>
    <row r="792" spans="27:27" ht="12.5" hidden="1" customHeight="1">
      <c r="AA792" s="156"/>
    </row>
    <row r="793" spans="27:27" ht="12.5" hidden="1" customHeight="1">
      <c r="AA793" s="156"/>
    </row>
    <row r="794" spans="27:27" ht="12.5" hidden="1" customHeight="1">
      <c r="AA794" s="156"/>
    </row>
    <row r="795" spans="27:27" ht="12.5" hidden="1" customHeight="1">
      <c r="AA795" s="156"/>
    </row>
    <row r="796" spans="27:27" ht="12.5" hidden="1" customHeight="1">
      <c r="AA796" s="156"/>
    </row>
    <row r="797" spans="27:27" ht="12.5" hidden="1" customHeight="1">
      <c r="AA797" s="156"/>
    </row>
    <row r="798" spans="27:27" ht="12.5" hidden="1" customHeight="1">
      <c r="AA798" s="156"/>
    </row>
    <row r="799" spans="27:27" ht="12.5" hidden="1" customHeight="1">
      <c r="AA799" s="156"/>
    </row>
    <row r="800" spans="27:27" ht="12.5" hidden="1" customHeight="1">
      <c r="AA800" s="156"/>
    </row>
    <row r="801" spans="27:27" ht="12.5" hidden="1" customHeight="1">
      <c r="AA801" s="156"/>
    </row>
    <row r="802" spans="27:27" ht="12.5" hidden="1" customHeight="1">
      <c r="AA802" s="156"/>
    </row>
    <row r="803" spans="27:27" ht="12.5" hidden="1" customHeight="1">
      <c r="AA803" s="156"/>
    </row>
    <row r="804" spans="27:27" ht="12.5" hidden="1" customHeight="1">
      <c r="AA804" s="156"/>
    </row>
    <row r="805" spans="27:27" ht="12.5" hidden="1" customHeight="1">
      <c r="AA805" s="156"/>
    </row>
    <row r="806" spans="27:27" ht="12.5" hidden="1" customHeight="1">
      <c r="AA806" s="156"/>
    </row>
    <row r="807" spans="27:27" ht="12.5" hidden="1" customHeight="1">
      <c r="AA807" s="156"/>
    </row>
    <row r="808" spans="27:27" ht="12.5" hidden="1" customHeight="1">
      <c r="AA808" s="156"/>
    </row>
    <row r="809" spans="27:27" ht="12.5" hidden="1" customHeight="1">
      <c r="AA809" s="156"/>
    </row>
    <row r="810" spans="27:27" ht="12.5" hidden="1" customHeight="1">
      <c r="AA810" s="156"/>
    </row>
    <row r="811" spans="27:27" ht="12.5" hidden="1" customHeight="1">
      <c r="AA811" s="156"/>
    </row>
    <row r="812" spans="27:27" ht="12.5" hidden="1" customHeight="1">
      <c r="AA812" s="156"/>
    </row>
    <row r="813" spans="27:27" ht="12.5" hidden="1" customHeight="1">
      <c r="AA813" s="156"/>
    </row>
    <row r="814" spans="27:27" ht="12.5" hidden="1" customHeight="1">
      <c r="AA814" s="156"/>
    </row>
    <row r="815" spans="27:27" ht="12.5" hidden="1" customHeight="1">
      <c r="AA815" s="156"/>
    </row>
    <row r="816" spans="27:27" ht="12.5" hidden="1" customHeight="1">
      <c r="AA816" s="156"/>
    </row>
    <row r="817" spans="27:27" ht="12.5" hidden="1" customHeight="1">
      <c r="AA817" s="156"/>
    </row>
    <row r="818" spans="27:27" ht="12.5" hidden="1" customHeight="1">
      <c r="AA818" s="156"/>
    </row>
    <row r="819" spans="27:27" ht="12.5" hidden="1" customHeight="1">
      <c r="AA819" s="156"/>
    </row>
    <row r="820" spans="27:27" ht="12.5" hidden="1" customHeight="1">
      <c r="AA820" s="156"/>
    </row>
    <row r="821" spans="27:27" ht="12.5" hidden="1" customHeight="1">
      <c r="AA821" s="156"/>
    </row>
    <row r="822" spans="27:27" ht="12.5" hidden="1" customHeight="1">
      <c r="AA822" s="156"/>
    </row>
    <row r="823" spans="27:27" ht="12.5" hidden="1" customHeight="1">
      <c r="AA823" s="156"/>
    </row>
    <row r="824" spans="27:27" ht="12.5" hidden="1" customHeight="1">
      <c r="AA824" s="156"/>
    </row>
    <row r="825" spans="27:27" ht="12.5" hidden="1" customHeight="1">
      <c r="AA825" s="156"/>
    </row>
    <row r="826" spans="27:27" ht="12.5" hidden="1" customHeight="1">
      <c r="AA826" s="156"/>
    </row>
    <row r="827" spans="27:27" ht="12.5" hidden="1" customHeight="1">
      <c r="AA827" s="156"/>
    </row>
    <row r="828" spans="27:27" ht="12.5" hidden="1" customHeight="1">
      <c r="AA828" s="156"/>
    </row>
    <row r="829" spans="27:27" ht="12.5" hidden="1" customHeight="1">
      <c r="AA829" s="156"/>
    </row>
    <row r="830" spans="27:27" ht="12.5" hidden="1" customHeight="1">
      <c r="AA830" s="156"/>
    </row>
    <row r="831" spans="27:27" ht="12.5" hidden="1" customHeight="1">
      <c r="AA831" s="156"/>
    </row>
    <row r="832" spans="27:27" ht="12.5" hidden="1" customHeight="1">
      <c r="AA832" s="156"/>
    </row>
    <row r="833" spans="27:27" ht="12.5" hidden="1" customHeight="1">
      <c r="AA833" s="156"/>
    </row>
    <row r="834" spans="27:27" ht="12.5" hidden="1" customHeight="1">
      <c r="AA834" s="156"/>
    </row>
    <row r="835" spans="27:27" ht="12.5" hidden="1" customHeight="1">
      <c r="AA835" s="156"/>
    </row>
    <row r="836" spans="27:27" ht="12.5" hidden="1" customHeight="1">
      <c r="AA836" s="156"/>
    </row>
    <row r="837" spans="27:27" ht="12.5" hidden="1" customHeight="1">
      <c r="AA837" s="156"/>
    </row>
    <row r="838" spans="27:27" ht="12.5" hidden="1" customHeight="1">
      <c r="AA838" s="156"/>
    </row>
    <row r="839" spans="27:27" ht="12.5" hidden="1" customHeight="1">
      <c r="AA839" s="156"/>
    </row>
    <row r="840" spans="27:27" ht="12.5" hidden="1" customHeight="1">
      <c r="AA840" s="156"/>
    </row>
    <row r="841" spans="27:27" ht="12.5" hidden="1" customHeight="1">
      <c r="AA841" s="156"/>
    </row>
    <row r="842" spans="27:27" ht="12.5" hidden="1" customHeight="1">
      <c r="AA842" s="156"/>
    </row>
    <row r="843" spans="27:27" ht="12.5" hidden="1" customHeight="1">
      <c r="AA843" s="156"/>
    </row>
    <row r="844" spans="27:27" ht="12.5" hidden="1" customHeight="1">
      <c r="AA844" s="156"/>
    </row>
    <row r="845" spans="27:27" ht="12.5" hidden="1" customHeight="1">
      <c r="AA845" s="156"/>
    </row>
    <row r="846" spans="27:27" ht="12.5" hidden="1" customHeight="1">
      <c r="AA846" s="156"/>
    </row>
    <row r="847" spans="27:27" ht="12.5" hidden="1" customHeight="1">
      <c r="AA847" s="156"/>
    </row>
    <row r="848" spans="27:27" ht="12.5" hidden="1" customHeight="1">
      <c r="AA848" s="156"/>
    </row>
    <row r="849" spans="27:27" ht="12.5" hidden="1" customHeight="1">
      <c r="AA849" s="156"/>
    </row>
    <row r="850" spans="27:27" ht="12.5" hidden="1" customHeight="1">
      <c r="AA850" s="156"/>
    </row>
    <row r="851" spans="27:27" ht="12.5" hidden="1" customHeight="1">
      <c r="AA851" s="156"/>
    </row>
    <row r="852" spans="27:27" ht="12.5" hidden="1" customHeight="1">
      <c r="AA852" s="156"/>
    </row>
    <row r="853" spans="27:27" ht="12.5" hidden="1" customHeight="1">
      <c r="AA853" s="156"/>
    </row>
    <row r="854" spans="27:27" ht="12.5" hidden="1" customHeight="1">
      <c r="AA854" s="156"/>
    </row>
    <row r="855" spans="27:27" ht="12.5" hidden="1" customHeight="1">
      <c r="AA855" s="156"/>
    </row>
    <row r="856" spans="27:27" ht="12.5" hidden="1" customHeight="1">
      <c r="AA856" s="156"/>
    </row>
    <row r="857" spans="27:27" ht="12.5" hidden="1" customHeight="1">
      <c r="AA857" s="156"/>
    </row>
    <row r="858" spans="27:27" ht="12.5" hidden="1" customHeight="1">
      <c r="AA858" s="156"/>
    </row>
    <row r="859" spans="27:27" ht="12.5" hidden="1" customHeight="1">
      <c r="AA859" s="156"/>
    </row>
    <row r="860" spans="27:27" ht="12.5" hidden="1" customHeight="1">
      <c r="AA860" s="156"/>
    </row>
    <row r="861" spans="27:27" ht="12.5" hidden="1" customHeight="1">
      <c r="AA861" s="156"/>
    </row>
    <row r="862" spans="27:27" ht="12.5" hidden="1" customHeight="1">
      <c r="AA862" s="156"/>
    </row>
    <row r="863" spans="27:27" ht="12.5" hidden="1" customHeight="1">
      <c r="AA863" s="156"/>
    </row>
    <row r="864" spans="27:27" ht="12.5" hidden="1" customHeight="1">
      <c r="AA864" s="156"/>
    </row>
    <row r="865" spans="27:27" ht="12.5" hidden="1" customHeight="1">
      <c r="AA865" s="156"/>
    </row>
    <row r="866" spans="27:27" ht="12.5" hidden="1" customHeight="1">
      <c r="AA866" s="156"/>
    </row>
    <row r="867" spans="27:27" ht="12.5" hidden="1" customHeight="1">
      <c r="AA867" s="156"/>
    </row>
    <row r="868" spans="27:27" ht="12.5" hidden="1" customHeight="1">
      <c r="AA868" s="156"/>
    </row>
    <row r="869" spans="27:27" ht="12.5" hidden="1" customHeight="1">
      <c r="AA869" s="156"/>
    </row>
    <row r="870" spans="27:27" ht="12.5" hidden="1" customHeight="1">
      <c r="AA870" s="156"/>
    </row>
    <row r="871" spans="27:27" ht="12.5" hidden="1" customHeight="1">
      <c r="AA871" s="156"/>
    </row>
    <row r="872" spans="27:27" ht="12.5" hidden="1" customHeight="1">
      <c r="AA872" s="156"/>
    </row>
    <row r="873" spans="27:27" ht="12.5" hidden="1" customHeight="1">
      <c r="AA873" s="156"/>
    </row>
    <row r="874" spans="27:27" ht="12.5" hidden="1" customHeight="1">
      <c r="AA874" s="156"/>
    </row>
    <row r="875" spans="27:27" ht="12.5" hidden="1" customHeight="1">
      <c r="AA875" s="156"/>
    </row>
    <row r="876" spans="27:27" ht="12.5" hidden="1" customHeight="1">
      <c r="AA876" s="156"/>
    </row>
    <row r="877" spans="27:27" ht="12.5" hidden="1" customHeight="1">
      <c r="AA877" s="156"/>
    </row>
    <row r="878" spans="27:27" ht="12.5" hidden="1" customHeight="1">
      <c r="AA878" s="156"/>
    </row>
    <row r="879" spans="27:27" ht="12.5" hidden="1" customHeight="1">
      <c r="AA879" s="156"/>
    </row>
    <row r="880" spans="27:27" ht="12.5" hidden="1" customHeight="1">
      <c r="AA880" s="156"/>
    </row>
    <row r="881" spans="27:27" ht="12.5" hidden="1" customHeight="1">
      <c r="AA881" s="156"/>
    </row>
    <row r="882" spans="27:27" ht="12.5" hidden="1" customHeight="1">
      <c r="AA882" s="156"/>
    </row>
    <row r="883" spans="27:27" ht="12.5" hidden="1" customHeight="1">
      <c r="AA883" s="156"/>
    </row>
    <row r="884" spans="27:27" ht="12.5" hidden="1" customHeight="1">
      <c r="AA884" s="156"/>
    </row>
    <row r="885" spans="27:27" ht="12.5" hidden="1" customHeight="1">
      <c r="AA885" s="156"/>
    </row>
    <row r="886" spans="27:27" ht="12.5" hidden="1" customHeight="1">
      <c r="AA886" s="156"/>
    </row>
    <row r="887" spans="27:27" ht="12.5" hidden="1" customHeight="1">
      <c r="AA887" s="156"/>
    </row>
    <row r="888" spans="27:27" ht="12.5" hidden="1" customHeight="1">
      <c r="AA888" s="156"/>
    </row>
    <row r="889" spans="27:27" ht="12.5" hidden="1" customHeight="1">
      <c r="AA889" s="156"/>
    </row>
    <row r="890" spans="27:27" ht="12.5" hidden="1" customHeight="1">
      <c r="AA890" s="156"/>
    </row>
    <row r="891" spans="27:27" ht="12.5" hidden="1" customHeight="1">
      <c r="AA891" s="156"/>
    </row>
    <row r="892" spans="27:27" ht="12.5" hidden="1" customHeight="1">
      <c r="AA892" s="156"/>
    </row>
    <row r="893" spans="27:27" ht="12.5" hidden="1" customHeight="1">
      <c r="AA893" s="156"/>
    </row>
    <row r="894" spans="27:27" ht="12.5" hidden="1" customHeight="1">
      <c r="AA894" s="156"/>
    </row>
    <row r="895" spans="27:27" ht="12.5" hidden="1" customHeight="1">
      <c r="AA895" s="156"/>
    </row>
    <row r="896" spans="27:27" ht="12.5" hidden="1" customHeight="1">
      <c r="AA896" s="156"/>
    </row>
    <row r="897" spans="27:27" ht="12.5" hidden="1" customHeight="1">
      <c r="AA897" s="156"/>
    </row>
    <row r="898" spans="27:27" ht="12.5" hidden="1" customHeight="1">
      <c r="AA898" s="156"/>
    </row>
    <row r="899" spans="27:27" ht="12.5" hidden="1" customHeight="1">
      <c r="AA899" s="156"/>
    </row>
    <row r="900" spans="27:27" ht="12.5" hidden="1" customHeight="1">
      <c r="AA900" s="156"/>
    </row>
    <row r="901" spans="27:27" ht="12.5" hidden="1" customHeight="1">
      <c r="AA901" s="156"/>
    </row>
    <row r="902" spans="27:27" ht="12.5" hidden="1" customHeight="1">
      <c r="AA902" s="156"/>
    </row>
    <row r="903" spans="27:27" ht="12.5" hidden="1" customHeight="1">
      <c r="AA903" s="156"/>
    </row>
    <row r="904" spans="27:27" ht="12.5" hidden="1" customHeight="1">
      <c r="AA904" s="156"/>
    </row>
    <row r="905" spans="27:27" ht="12.5" hidden="1" customHeight="1">
      <c r="AA905" s="156"/>
    </row>
    <row r="906" spans="27:27" ht="12.5" hidden="1" customHeight="1">
      <c r="AA906" s="156"/>
    </row>
    <row r="907" spans="27:27" ht="12.5" hidden="1" customHeight="1">
      <c r="AA907" s="156"/>
    </row>
    <row r="908" spans="27:27" ht="12.5" hidden="1" customHeight="1">
      <c r="AA908" s="156"/>
    </row>
    <row r="909" spans="27:27" ht="12.5" hidden="1" customHeight="1">
      <c r="AA909" s="156"/>
    </row>
    <row r="910" spans="27:27" ht="12.5" hidden="1" customHeight="1">
      <c r="AA910" s="156"/>
    </row>
    <row r="911" spans="27:27" ht="12.5" hidden="1" customHeight="1">
      <c r="AA911" s="156"/>
    </row>
    <row r="912" spans="27:27" ht="12.5" hidden="1" customHeight="1">
      <c r="AA912" s="156"/>
    </row>
    <row r="913" spans="27:27" ht="12.5" hidden="1" customHeight="1">
      <c r="AA913" s="156"/>
    </row>
    <row r="914" spans="27:27" ht="12.5" hidden="1" customHeight="1">
      <c r="AA914" s="156"/>
    </row>
    <row r="915" spans="27:27" ht="12.5" hidden="1" customHeight="1">
      <c r="AA915" s="156"/>
    </row>
    <row r="916" spans="27:27" ht="12.5" hidden="1" customHeight="1">
      <c r="AA916" s="156"/>
    </row>
    <row r="917" spans="27:27" ht="12.5" hidden="1" customHeight="1">
      <c r="AA917" s="156"/>
    </row>
    <row r="918" spans="27:27" ht="12.5" hidden="1" customHeight="1">
      <c r="AA918" s="156"/>
    </row>
    <row r="919" spans="27:27" ht="12.5" hidden="1" customHeight="1">
      <c r="AA919" s="156"/>
    </row>
    <row r="920" spans="27:27" ht="12.5" hidden="1" customHeight="1">
      <c r="AA920" s="156"/>
    </row>
    <row r="921" spans="27:27" ht="12.5" hidden="1" customHeight="1">
      <c r="AA921" s="156"/>
    </row>
    <row r="922" spans="27:27" ht="12.5" hidden="1" customHeight="1">
      <c r="AA922" s="156"/>
    </row>
    <row r="923" spans="27:27" ht="12.5" hidden="1" customHeight="1">
      <c r="AA923" s="156"/>
    </row>
    <row r="924" spans="27:27" ht="12.5" hidden="1" customHeight="1">
      <c r="AA924" s="156"/>
    </row>
    <row r="925" spans="27:27" ht="12.5" hidden="1" customHeight="1">
      <c r="AA925" s="156"/>
    </row>
    <row r="926" spans="27:27" ht="12.5" hidden="1" customHeight="1">
      <c r="AA926" s="156"/>
    </row>
    <row r="927" spans="27:27" ht="12.5" hidden="1" customHeight="1">
      <c r="AA927" s="156"/>
    </row>
    <row r="928" spans="27:27" ht="12.5" hidden="1" customHeight="1">
      <c r="AA928" s="156"/>
    </row>
    <row r="929" spans="27:27" ht="12.5" hidden="1" customHeight="1">
      <c r="AA929" s="156"/>
    </row>
    <row r="930" spans="27:27" ht="12.5" hidden="1" customHeight="1">
      <c r="AA930" s="156"/>
    </row>
    <row r="931" spans="27:27" ht="12.5" hidden="1" customHeight="1">
      <c r="AA931" s="156"/>
    </row>
    <row r="932" spans="27:27" ht="12.5" hidden="1" customHeight="1">
      <c r="AA932" s="156"/>
    </row>
    <row r="933" spans="27:27" ht="12.5" hidden="1" customHeight="1">
      <c r="AA933" s="156"/>
    </row>
    <row r="934" spans="27:27" ht="12.5" hidden="1" customHeight="1">
      <c r="AA934" s="156"/>
    </row>
    <row r="935" spans="27:27" ht="12.5" hidden="1" customHeight="1">
      <c r="AA935" s="156"/>
    </row>
    <row r="936" spans="27:27" ht="12.5" hidden="1" customHeight="1">
      <c r="AA936" s="156"/>
    </row>
    <row r="937" spans="27:27" ht="12.5" hidden="1" customHeight="1">
      <c r="AA937" s="156"/>
    </row>
    <row r="938" spans="27:27" ht="12.5" hidden="1" customHeight="1">
      <c r="AA938" s="156"/>
    </row>
    <row r="939" spans="27:27" ht="12.5" hidden="1" customHeight="1">
      <c r="AA939" s="156"/>
    </row>
    <row r="940" spans="27:27" ht="12.5" hidden="1" customHeight="1">
      <c r="AA940" s="156"/>
    </row>
    <row r="941" spans="27:27" ht="12.5" hidden="1" customHeight="1">
      <c r="AA941" s="156"/>
    </row>
    <row r="942" spans="27:27" ht="12.5" hidden="1" customHeight="1">
      <c r="AA942" s="156"/>
    </row>
    <row r="943" spans="27:27" ht="12.5" hidden="1" customHeight="1">
      <c r="AA943" s="156"/>
    </row>
    <row r="944" spans="27:27" ht="12.5" hidden="1" customHeight="1">
      <c r="AA944" s="156"/>
    </row>
    <row r="945" spans="27:27" ht="12.5" hidden="1" customHeight="1">
      <c r="AA945" s="156"/>
    </row>
    <row r="946" spans="27:27" ht="12.5" hidden="1" customHeight="1">
      <c r="AA946" s="156"/>
    </row>
    <row r="947" spans="27:27" ht="12.5" hidden="1" customHeight="1">
      <c r="AA947" s="156"/>
    </row>
    <row r="948" spans="27:27" ht="12.5" hidden="1" customHeight="1">
      <c r="AA948" s="156"/>
    </row>
    <row r="949" spans="27:27" ht="12.5" hidden="1" customHeight="1">
      <c r="AA949" s="156"/>
    </row>
    <row r="950" spans="27:27" ht="12.5" hidden="1" customHeight="1">
      <c r="AA950" s="156"/>
    </row>
    <row r="951" spans="27:27" ht="12.5" hidden="1" customHeight="1">
      <c r="AA951" s="156"/>
    </row>
    <row r="952" spans="27:27" ht="12.5" hidden="1" customHeight="1">
      <c r="AA952" s="156"/>
    </row>
    <row r="953" spans="27:27" ht="12.5" hidden="1" customHeight="1">
      <c r="AA953" s="156"/>
    </row>
    <row r="954" spans="27:27" ht="12.5" hidden="1" customHeight="1">
      <c r="AA954" s="156"/>
    </row>
    <row r="955" spans="27:27" ht="12.5" hidden="1" customHeight="1">
      <c r="AA955" s="156"/>
    </row>
    <row r="956" spans="27:27" ht="12.5" hidden="1" customHeight="1">
      <c r="AA956" s="156"/>
    </row>
    <row r="957" spans="27:27" ht="12.5" hidden="1" customHeight="1">
      <c r="AA957" s="156"/>
    </row>
    <row r="958" spans="27:27" ht="12.5" hidden="1" customHeight="1">
      <c r="AA958" s="156"/>
    </row>
    <row r="959" spans="27:27" ht="12.5" hidden="1" customHeight="1">
      <c r="AA959" s="156"/>
    </row>
    <row r="960" spans="27:27" ht="12.5" hidden="1" customHeight="1">
      <c r="AA960" s="156"/>
    </row>
    <row r="961" spans="27:27" ht="12.5" hidden="1" customHeight="1">
      <c r="AA961" s="156"/>
    </row>
    <row r="962" spans="27:27" ht="12.5" hidden="1" customHeight="1">
      <c r="AA962" s="156"/>
    </row>
    <row r="963" spans="27:27" ht="12.5" hidden="1" customHeight="1">
      <c r="AA963" s="156"/>
    </row>
    <row r="964" spans="27:27" ht="12.5" hidden="1" customHeight="1">
      <c r="AA964" s="156"/>
    </row>
    <row r="965" spans="27:27" ht="12.5" hidden="1" customHeight="1">
      <c r="AA965" s="156"/>
    </row>
    <row r="966" spans="27:27" ht="12.5" hidden="1" customHeight="1">
      <c r="AA966" s="156"/>
    </row>
    <row r="967" spans="27:27" ht="12.5" hidden="1" customHeight="1">
      <c r="AA967" s="156"/>
    </row>
    <row r="968" spans="27:27" ht="12.5" hidden="1" customHeight="1">
      <c r="AA968" s="156"/>
    </row>
    <row r="969" spans="27:27" ht="12.5" hidden="1" customHeight="1">
      <c r="AA969" s="156"/>
    </row>
    <row r="970" spans="27:27" ht="12.5" hidden="1" customHeight="1">
      <c r="AA970" s="156"/>
    </row>
    <row r="971" spans="27:27" ht="12.5" hidden="1" customHeight="1">
      <c r="AA971" s="156"/>
    </row>
    <row r="972" spans="27:27" ht="12.5" hidden="1" customHeight="1">
      <c r="AA972" s="156"/>
    </row>
    <row r="973" spans="27:27" ht="12.5" hidden="1" customHeight="1">
      <c r="AA973" s="156"/>
    </row>
    <row r="974" spans="27:27" ht="12.5" hidden="1" customHeight="1">
      <c r="AA974" s="156"/>
    </row>
    <row r="975" spans="27:27" ht="12.5" hidden="1" customHeight="1">
      <c r="AA975" s="156"/>
    </row>
    <row r="976" spans="27:27" ht="12.5" hidden="1" customHeight="1">
      <c r="AA976" s="156"/>
    </row>
    <row r="977" spans="27:27" ht="12.5" hidden="1" customHeight="1">
      <c r="AA977" s="156"/>
    </row>
    <row r="978" spans="27:27" ht="12.5" hidden="1" customHeight="1">
      <c r="AA978" s="156"/>
    </row>
    <row r="979" spans="27:27" ht="12.5" hidden="1" customHeight="1">
      <c r="AA979" s="156"/>
    </row>
    <row r="980" spans="27:27" ht="12.5" hidden="1" customHeight="1">
      <c r="AA980" s="156"/>
    </row>
    <row r="981" spans="27:27" ht="12.5" hidden="1" customHeight="1">
      <c r="AA981" s="156"/>
    </row>
    <row r="982" spans="27:27" ht="12.5" hidden="1" customHeight="1">
      <c r="AA982" s="156"/>
    </row>
    <row r="983" spans="27:27" ht="12.5" hidden="1" customHeight="1">
      <c r="AA983" s="156"/>
    </row>
    <row r="984" spans="27:27" ht="12.5" hidden="1" customHeight="1">
      <c r="AA984" s="156"/>
    </row>
    <row r="985" spans="27:27" ht="12.5" hidden="1" customHeight="1">
      <c r="AA985" s="156"/>
    </row>
    <row r="986" spans="27:27" ht="12.5" hidden="1" customHeight="1">
      <c r="AA986" s="156"/>
    </row>
    <row r="987" spans="27:27" ht="12.5" hidden="1" customHeight="1">
      <c r="AA987" s="156"/>
    </row>
    <row r="988" spans="27:27" ht="12.5" hidden="1" customHeight="1">
      <c r="AA988" s="156"/>
    </row>
    <row r="989" spans="27:27" ht="12.5" hidden="1" customHeight="1">
      <c r="AA989" s="156"/>
    </row>
    <row r="990" spans="27:27" ht="12.5" hidden="1" customHeight="1">
      <c r="AA990" s="156"/>
    </row>
    <row r="991" spans="27:27" ht="12.5" hidden="1" customHeight="1">
      <c r="AA991" s="156"/>
    </row>
    <row r="992" spans="27:27" ht="12.5" hidden="1" customHeight="1">
      <c r="AA992" s="156"/>
    </row>
    <row r="993" spans="27:27" ht="12.5" hidden="1" customHeight="1">
      <c r="AA993" s="156"/>
    </row>
    <row r="994" spans="27:27" ht="12.5" hidden="1" customHeight="1">
      <c r="AA994" s="156"/>
    </row>
    <row r="995" spans="27:27" ht="12.5" hidden="1" customHeight="1">
      <c r="AA995" s="156"/>
    </row>
    <row r="996" spans="27:27" ht="12.5" hidden="1" customHeight="1">
      <c r="AA996" s="156"/>
    </row>
    <row r="997" spans="27:27" ht="12.5" hidden="1" customHeight="1">
      <c r="AA997" s="156"/>
    </row>
    <row r="998" spans="27:27" ht="12.5" hidden="1" customHeight="1">
      <c r="AA998" s="156"/>
    </row>
    <row r="999" spans="27:27" ht="12.5" hidden="1" customHeight="1">
      <c r="AA999" s="156"/>
    </row>
    <row r="1000" spans="27:27" ht="12.5" hidden="1" customHeight="1">
      <c r="AA1000" s="156"/>
    </row>
    <row r="1001" spans="27:27" ht="12.5" hidden="1" customHeight="1">
      <c r="AA1001" s="156"/>
    </row>
    <row r="1002" spans="27:27" ht="12.5" hidden="1" customHeight="1">
      <c r="AA1002" s="156"/>
    </row>
    <row r="1003" spans="27:27" ht="12.5" hidden="1" customHeight="1">
      <c r="AA1003" s="156"/>
    </row>
    <row r="1004" spans="27:27" ht="12.5" hidden="1" customHeight="1">
      <c r="AA1004" s="156"/>
    </row>
    <row r="1005" spans="27:27" ht="12.5" hidden="1" customHeight="1">
      <c r="AA1005" s="156"/>
    </row>
    <row r="1006" spans="27:27" ht="12.5" hidden="1" customHeight="1">
      <c r="AA1006" s="156"/>
    </row>
    <row r="1007" spans="27:27" ht="12.5" hidden="1" customHeight="1">
      <c r="AA1007" s="156"/>
    </row>
    <row r="1008" spans="27:27" ht="12.5" hidden="1" customHeight="1">
      <c r="AA1008" s="156"/>
    </row>
    <row r="1009" spans="27:27" ht="12.5" hidden="1" customHeight="1">
      <c r="AA1009" s="156"/>
    </row>
    <row r="1010" spans="27:27" ht="12.5" hidden="1" customHeight="1">
      <c r="AA1010" s="156"/>
    </row>
    <row r="1011" spans="27:27" ht="12.5" hidden="1" customHeight="1">
      <c r="AA1011" s="156"/>
    </row>
    <row r="1012" spans="27:27" ht="12.5" hidden="1" customHeight="1">
      <c r="AA1012" s="156"/>
    </row>
    <row r="1013" spans="27:27" ht="12.5" hidden="1" customHeight="1">
      <c r="AA1013" s="156"/>
    </row>
    <row r="1014" spans="27:27" ht="12.5" hidden="1" customHeight="1">
      <c r="AA1014" s="156"/>
    </row>
    <row r="1015" spans="27:27" ht="12.5" hidden="1" customHeight="1">
      <c r="AA1015" s="156"/>
    </row>
    <row r="1016" spans="27:27" ht="12.5" hidden="1" customHeight="1">
      <c r="AA1016" s="156"/>
    </row>
    <row r="1017" spans="27:27" ht="12.5" hidden="1" customHeight="1">
      <c r="AA1017" s="156"/>
    </row>
    <row r="1018" spans="27:27" ht="12.5" hidden="1" customHeight="1">
      <c r="AA1018" s="156"/>
    </row>
    <row r="1019" spans="27:27" ht="12.5" hidden="1" customHeight="1">
      <c r="AA1019" s="156"/>
    </row>
    <row r="1020" spans="27:27" ht="12.5" hidden="1" customHeight="1">
      <c r="AA1020" s="156"/>
    </row>
    <row r="1021" spans="27:27" ht="12.5" hidden="1" customHeight="1">
      <c r="AA1021" s="156"/>
    </row>
    <row r="1022" spans="27:27" ht="12.5" hidden="1" customHeight="1">
      <c r="AA1022" s="156"/>
    </row>
    <row r="1023" spans="27:27" ht="12.5" hidden="1" customHeight="1">
      <c r="AA1023" s="156"/>
    </row>
    <row r="1024" spans="27:27" ht="12.5" hidden="1" customHeight="1">
      <c r="AA1024" s="156"/>
    </row>
    <row r="1025" spans="1:27" ht="12.5" hidden="1" customHeight="1">
      <c r="AA1025" s="156"/>
    </row>
    <row r="1026" spans="1:27" ht="12.5" hidden="1" customHeight="1">
      <c r="AA1026" s="156"/>
    </row>
    <row r="1027" spans="1:27" ht="12.5" hidden="1" customHeight="1">
      <c r="AA1027" s="156"/>
    </row>
    <row r="1028" spans="1:27" ht="12.5" hidden="1" customHeight="1">
      <c r="AA1028" s="156"/>
    </row>
    <row r="1029" spans="1:27" ht="12.5" hidden="1" customHeight="1">
      <c r="AA1029" s="156"/>
    </row>
    <row r="1030" spans="1:27" ht="12.5" hidden="1" customHeight="1">
      <c r="AA1030" s="156"/>
    </row>
    <row r="1031" spans="1:27" ht="12.5" hidden="1" customHeight="1">
      <c r="AA1031" s="156"/>
    </row>
    <row r="1032" spans="1:27" ht="12.5" hidden="1" customHeight="1">
      <c r="AA1032" s="156"/>
    </row>
    <row r="1033" spans="1:27" ht="12.5" hidden="1" customHeight="1">
      <c r="AA1033" s="156"/>
    </row>
    <row r="1034" spans="1:27" ht="12.5" hidden="1" customHeight="1">
      <c r="AA1034" s="156"/>
    </row>
    <row r="1035" spans="1:27" ht="15.75" customHeight="1">
      <c r="A1035" s="156"/>
      <c r="B1035" s="156"/>
      <c r="C1035" s="156"/>
      <c r="D1035" s="156"/>
      <c r="E1035" s="156"/>
      <c r="F1035" s="156"/>
      <c r="AA1035" s="156"/>
    </row>
    <row r="1036" spans="1:27" ht="15.75" customHeight="1">
      <c r="A1036" s="156"/>
      <c r="B1036" s="156"/>
      <c r="C1036" s="156"/>
      <c r="D1036" s="156"/>
      <c r="E1036" s="156"/>
      <c r="F1036" s="156"/>
      <c r="AA1036" s="156"/>
    </row>
  </sheetData>
  <mergeCells count="30">
    <mergeCell ref="A68:A69"/>
    <mergeCell ref="A43:E43"/>
    <mergeCell ref="A25:B25"/>
    <mergeCell ref="A26:F26"/>
    <mergeCell ref="A27:E27"/>
    <mergeCell ref="F27:F33"/>
    <mergeCell ref="A34:F34"/>
    <mergeCell ref="A35:E35"/>
    <mergeCell ref="F35:F41"/>
    <mergeCell ref="A33:B33"/>
    <mergeCell ref="A41:B41"/>
    <mergeCell ref="A42:E42"/>
    <mergeCell ref="A52:A53"/>
    <mergeCell ref="A56:A57"/>
    <mergeCell ref="AA1:AA1036"/>
    <mergeCell ref="A1035:F1036"/>
    <mergeCell ref="A1:F1"/>
    <mergeCell ref="A2:F2"/>
    <mergeCell ref="B3:E3"/>
    <mergeCell ref="A4:F4"/>
    <mergeCell ref="C5:E5"/>
    <mergeCell ref="F5:F6"/>
    <mergeCell ref="C6:E6"/>
    <mergeCell ref="A7:F7"/>
    <mergeCell ref="A8:E8"/>
    <mergeCell ref="F8:F17"/>
    <mergeCell ref="A17:B17"/>
    <mergeCell ref="A18:F18"/>
    <mergeCell ref="A19:E19"/>
    <mergeCell ref="F19:F25"/>
  </mergeCells>
  <dataValidations count="4">
    <dataValidation type="list" allowBlank="1" showInputMessage="1" showErrorMessage="1" prompt="Cliques ici et choisis le type d'électricité. Classiquement, tu peux prendre l'électricité de réseau en France." sqref="B21:B24" xr:uid="{00000000-0002-0000-0200-000000000000}">
      <formula1>$A$54:$A$55</formula1>
    </dataValidation>
    <dataValidation type="list" allowBlank="1" showInputMessage="1" showErrorMessage="1" prompt="Cliques ici et choisis le type gaz frigorifique." sqref="B29:B32" xr:uid="{00000000-0002-0000-0200-000001000000}">
      <formula1>$A$58:$A$67</formula1>
    </dataValidation>
    <dataValidation type="list" allowBlank="1" showInputMessage="1" showErrorMessage="1" prompt="Cliques ici et choisis le type gaz frigorifique." sqref="B37:B40" xr:uid="{00000000-0002-0000-0200-000002000000}">
      <formula1>$A$70:$A$76</formula1>
    </dataValidation>
    <dataValidation type="list" allowBlank="1" showInputMessage="1" showErrorMessage="1" prompt="Cliques ici et choisis le type de combustible. Tu peux en ajouter si besoin en allant en bas de cet onglet, et en remplissant les lignes laissées blanches dans le tableau &quot;Combustibles&quot; en COULEUR" sqref="B10:B16" xr:uid="{00000000-0002-0000-0200-000003000000}">
      <formula1>$A$45:$A$51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E5CD"/>
    <outlinePr summaryBelow="0" summaryRight="0"/>
  </sheetPr>
  <dimension ref="A1:AA1066"/>
  <sheetViews>
    <sheetView workbookViewId="0">
      <selection sqref="A1:E1"/>
    </sheetView>
  </sheetViews>
  <sheetFormatPr baseColWidth="10" defaultColWidth="0" defaultRowHeight="15.75" customHeight="1" zeroHeight="1"/>
  <cols>
    <col min="1" max="1" width="75.08984375" customWidth="1"/>
    <col min="2" max="2" width="50.08984375" customWidth="1"/>
    <col min="3" max="5" width="18.90625" customWidth="1"/>
    <col min="6" max="6" width="3" customWidth="1"/>
    <col min="7" max="26" width="12.6328125" hidden="1" customWidth="1"/>
    <col min="27" max="27" width="12.6328125" customWidth="1"/>
    <col min="28" max="16384" width="12.6328125" hidden="1"/>
  </cols>
  <sheetData>
    <row r="1" spans="1:27" ht="29" customHeight="1">
      <c r="A1" s="166" t="s">
        <v>305</v>
      </c>
      <c r="B1" s="149"/>
      <c r="C1" s="149"/>
      <c r="D1" s="149"/>
      <c r="E1" s="149"/>
      <c r="F1" s="149"/>
      <c r="AA1" s="156"/>
    </row>
    <row r="2" spans="1:27" ht="15.75" customHeight="1">
      <c r="A2" s="149"/>
      <c r="B2" s="149"/>
      <c r="C2" s="149"/>
      <c r="D2" s="149"/>
      <c r="E2" s="149"/>
      <c r="F2" s="149"/>
      <c r="AA2" s="156"/>
    </row>
    <row r="3" spans="1:27" ht="13">
      <c r="A3" s="5" t="s">
        <v>303</v>
      </c>
      <c r="B3" s="157"/>
      <c r="C3" s="149"/>
      <c r="D3" s="149"/>
      <c r="E3" s="149"/>
      <c r="F3" s="149"/>
      <c r="AA3" s="156"/>
    </row>
    <row r="4" spans="1:27" ht="15.75" customHeight="1">
      <c r="A4" s="149"/>
      <c r="B4" s="149"/>
      <c r="C4" s="149"/>
      <c r="D4" s="149"/>
      <c r="E4" s="149"/>
      <c r="F4" s="149"/>
      <c r="AA4" s="156"/>
    </row>
    <row r="5" spans="1:27" ht="13">
      <c r="A5" s="6" t="s">
        <v>20</v>
      </c>
      <c r="C5" s="167" t="s">
        <v>77</v>
      </c>
      <c r="D5" s="149"/>
      <c r="E5" s="149"/>
      <c r="F5" s="149"/>
      <c r="AA5" s="156"/>
    </row>
    <row r="6" spans="1:27" ht="13">
      <c r="A6" s="6" t="s">
        <v>21</v>
      </c>
      <c r="B6" s="7"/>
      <c r="C6" s="168" t="s">
        <v>78</v>
      </c>
      <c r="D6" s="149"/>
      <c r="E6" s="149"/>
      <c r="F6" s="149"/>
      <c r="AA6" s="156"/>
    </row>
    <row r="7" spans="1:27" ht="15.75" customHeight="1">
      <c r="A7" s="149"/>
      <c r="B7" s="149"/>
      <c r="C7" s="149"/>
      <c r="D7" s="149"/>
      <c r="E7" s="149"/>
      <c r="F7" s="149"/>
      <c r="AA7" s="156"/>
    </row>
    <row r="8" spans="1:27" ht="12.5">
      <c r="A8" s="170" t="s">
        <v>79</v>
      </c>
      <c r="B8" s="149"/>
      <c r="C8" s="149"/>
      <c r="D8" s="149"/>
      <c r="E8" s="149"/>
      <c r="F8" s="149"/>
      <c r="G8" s="33"/>
      <c r="H8" s="34"/>
      <c r="I8" s="34"/>
      <c r="J8" s="33"/>
      <c r="K8" s="33"/>
      <c r="L8" s="33"/>
      <c r="M8" s="33"/>
      <c r="N8" s="33"/>
      <c r="O8" s="33"/>
      <c r="P8" s="33"/>
      <c r="Q8" s="33"/>
      <c r="R8" s="33"/>
      <c r="S8" s="33"/>
      <c r="T8" s="33"/>
      <c r="U8" s="33"/>
      <c r="V8" s="33"/>
      <c r="W8" s="33"/>
      <c r="X8" s="33"/>
      <c r="Y8" s="33"/>
      <c r="Z8" s="33"/>
      <c r="AA8" s="156"/>
    </row>
    <row r="9" spans="1:27" ht="13">
      <c r="A9" s="171" t="s">
        <v>80</v>
      </c>
      <c r="B9" s="160"/>
      <c r="C9" s="35" t="s">
        <v>81</v>
      </c>
      <c r="D9" s="35" t="s">
        <v>26</v>
      </c>
      <c r="E9" s="35" t="s">
        <v>7</v>
      </c>
      <c r="F9" s="149"/>
      <c r="G9" s="33"/>
      <c r="H9" s="34"/>
      <c r="I9" s="34"/>
      <c r="J9" s="33"/>
      <c r="K9" s="33"/>
      <c r="L9" s="33"/>
      <c r="M9" s="33"/>
      <c r="N9" s="33"/>
      <c r="O9" s="33"/>
      <c r="P9" s="33"/>
      <c r="Q9" s="33"/>
      <c r="R9" s="33"/>
      <c r="S9" s="33"/>
      <c r="T9" s="33"/>
      <c r="U9" s="33"/>
      <c r="V9" s="33"/>
      <c r="W9" s="33"/>
      <c r="X9" s="33"/>
      <c r="Y9" s="33"/>
      <c r="Z9" s="33"/>
      <c r="AA9" s="156"/>
    </row>
    <row r="10" spans="1:27" ht="13">
      <c r="A10" s="36"/>
      <c r="B10" s="37" t="s">
        <v>82</v>
      </c>
      <c r="C10" s="38"/>
      <c r="D10" s="39">
        <f>IFERROR(C10*VLOOKUP(B10,$A$114:$B$118,2,FALSE)," ")</f>
        <v>0</v>
      </c>
      <c r="E10" s="39">
        <f>IFERROR(VLOOKUP(B10,$A$114:$D$118,4,FALSE)," ")</f>
        <v>4</v>
      </c>
      <c r="F10" s="149"/>
      <c r="G10" s="33"/>
      <c r="H10" s="34"/>
      <c r="I10" s="34"/>
      <c r="J10" s="33"/>
      <c r="K10" s="33"/>
      <c r="L10" s="33"/>
      <c r="M10" s="33"/>
      <c r="N10" s="33"/>
      <c r="O10" s="33"/>
      <c r="P10" s="33"/>
      <c r="Q10" s="33"/>
      <c r="R10" s="33"/>
      <c r="S10" s="33"/>
      <c r="T10" s="33"/>
      <c r="U10" s="33"/>
      <c r="V10" s="33"/>
      <c r="W10" s="33"/>
      <c r="X10" s="33"/>
      <c r="Y10" s="33"/>
      <c r="Z10" s="33"/>
      <c r="AA10" s="156"/>
    </row>
    <row r="11" spans="1:27" ht="13">
      <c r="A11" s="36"/>
      <c r="B11" s="37" t="s">
        <v>83</v>
      </c>
      <c r="C11" s="38"/>
      <c r="D11" s="39">
        <f t="shared" ref="D11:D13" si="0">IFERROR(C11*VLOOKUP(B11,$A$114:$B$118,2,FALSE)," ")</f>
        <v>0</v>
      </c>
      <c r="E11" s="39">
        <f t="shared" ref="E11:E13" si="1">IFERROR(VLOOKUP(B11,$A$114:$D$118,4,FALSE)," ")</f>
        <v>4</v>
      </c>
      <c r="F11" s="149"/>
      <c r="G11" s="33"/>
      <c r="H11" s="34"/>
      <c r="I11" s="34"/>
      <c r="J11" s="33"/>
      <c r="K11" s="33"/>
      <c r="L11" s="33"/>
      <c r="M11" s="33"/>
      <c r="N11" s="33"/>
      <c r="O11" s="33"/>
      <c r="P11" s="33"/>
      <c r="Q11" s="33"/>
      <c r="R11" s="33"/>
      <c r="S11" s="33"/>
      <c r="T11" s="33"/>
      <c r="U11" s="33"/>
      <c r="V11" s="33"/>
      <c r="W11" s="33"/>
      <c r="X11" s="33"/>
      <c r="Y11" s="33"/>
      <c r="Z11" s="33"/>
      <c r="AA11" s="156"/>
    </row>
    <row r="12" spans="1:27" ht="13">
      <c r="A12" s="36"/>
      <c r="B12" s="37" t="s">
        <v>84</v>
      </c>
      <c r="C12" s="38"/>
      <c r="D12" s="39">
        <f t="shared" si="0"/>
        <v>0</v>
      </c>
      <c r="E12" s="39">
        <f t="shared" si="1"/>
        <v>4</v>
      </c>
      <c r="F12" s="149"/>
      <c r="G12" s="33"/>
      <c r="H12" s="34"/>
      <c r="I12" s="34"/>
      <c r="J12" s="33"/>
      <c r="K12" s="33"/>
      <c r="L12" s="33"/>
      <c r="M12" s="33"/>
      <c r="N12" s="33"/>
      <c r="O12" s="33"/>
      <c r="P12" s="33"/>
      <c r="Q12" s="33"/>
      <c r="R12" s="33"/>
      <c r="S12" s="33"/>
      <c r="T12" s="33"/>
      <c r="U12" s="33"/>
      <c r="V12" s="33"/>
      <c r="W12" s="33"/>
      <c r="X12" s="33"/>
      <c r="Y12" s="33"/>
      <c r="Z12" s="33"/>
      <c r="AA12" s="156"/>
    </row>
    <row r="13" spans="1:27" ht="13">
      <c r="A13" s="36"/>
      <c r="B13" s="37" t="s">
        <v>85</v>
      </c>
      <c r="C13" s="38"/>
      <c r="D13" s="39">
        <f t="shared" si="0"/>
        <v>0</v>
      </c>
      <c r="E13" s="39">
        <f t="shared" si="1"/>
        <v>4</v>
      </c>
      <c r="F13" s="149"/>
      <c r="G13" s="33"/>
      <c r="H13" s="34"/>
      <c r="I13" s="34"/>
      <c r="J13" s="33"/>
      <c r="K13" s="33"/>
      <c r="L13" s="33"/>
      <c r="M13" s="33"/>
      <c r="N13" s="33"/>
      <c r="O13" s="33"/>
      <c r="P13" s="33"/>
      <c r="Q13" s="33"/>
      <c r="R13" s="33"/>
      <c r="S13" s="33"/>
      <c r="T13" s="33"/>
      <c r="U13" s="33"/>
      <c r="V13" s="33"/>
      <c r="W13" s="33"/>
      <c r="X13" s="33"/>
      <c r="Y13" s="33"/>
      <c r="Z13" s="33"/>
      <c r="AA13" s="156"/>
    </row>
    <row r="14" spans="1:27" ht="13">
      <c r="A14" s="33"/>
      <c r="B14" s="33"/>
      <c r="C14" s="18" t="s">
        <v>8</v>
      </c>
      <c r="D14" s="18">
        <f>SUM($D$10:D13)</f>
        <v>0</v>
      </c>
      <c r="E14" s="18" t="str">
        <f ca="1">IFERROR(__xludf.DUMMYFUNCTION("IFERROR(AVERAGE.WEIGHTED(E10:E13,D10:D13),"" "")")," ")</f>
        <v xml:space="preserve"> </v>
      </c>
      <c r="F14" s="149"/>
      <c r="G14" s="33"/>
      <c r="H14" s="34"/>
      <c r="I14" s="34"/>
      <c r="J14" s="33"/>
      <c r="K14" s="33"/>
      <c r="L14" s="33"/>
      <c r="M14" s="33"/>
      <c r="N14" s="33"/>
      <c r="O14" s="33"/>
      <c r="P14" s="33"/>
      <c r="Q14" s="33"/>
      <c r="R14" s="33"/>
      <c r="S14" s="33"/>
      <c r="T14" s="33"/>
      <c r="U14" s="33"/>
      <c r="V14" s="33"/>
      <c r="W14" s="33"/>
      <c r="X14" s="33"/>
      <c r="Y14" s="33"/>
      <c r="Z14" s="33"/>
      <c r="AA14" s="156"/>
    </row>
    <row r="15" spans="1:27" ht="12.5">
      <c r="A15" s="169"/>
      <c r="B15" s="149"/>
      <c r="C15" s="149"/>
      <c r="D15" s="149"/>
      <c r="E15" s="149"/>
      <c r="F15" s="149"/>
      <c r="G15" s="33"/>
      <c r="H15" s="34"/>
      <c r="I15" s="34"/>
      <c r="J15" s="33"/>
      <c r="K15" s="33"/>
      <c r="L15" s="33"/>
      <c r="M15" s="33"/>
      <c r="N15" s="33"/>
      <c r="O15" s="33"/>
      <c r="P15" s="33"/>
      <c r="Q15" s="33"/>
      <c r="R15" s="33"/>
      <c r="S15" s="33"/>
      <c r="T15" s="33"/>
      <c r="U15" s="33"/>
      <c r="V15" s="33"/>
      <c r="W15" s="33"/>
      <c r="X15" s="33"/>
      <c r="Y15" s="33"/>
      <c r="Z15" s="33"/>
      <c r="AA15" s="156"/>
    </row>
    <row r="16" spans="1:27" ht="12.5">
      <c r="A16" s="170" t="s">
        <v>86</v>
      </c>
      <c r="B16" s="149"/>
      <c r="C16" s="149"/>
      <c r="D16" s="149"/>
      <c r="E16" s="149"/>
      <c r="F16" s="149"/>
      <c r="G16" s="33"/>
      <c r="H16" s="33"/>
      <c r="I16" s="33"/>
      <c r="J16" s="33"/>
      <c r="K16" s="33"/>
      <c r="L16" s="33"/>
      <c r="M16" s="33"/>
      <c r="N16" s="33"/>
      <c r="O16" s="33"/>
      <c r="P16" s="33"/>
      <c r="Q16" s="33"/>
      <c r="R16" s="33"/>
      <c r="S16" s="33"/>
      <c r="T16" s="33"/>
      <c r="U16" s="33"/>
      <c r="V16" s="33"/>
      <c r="W16" s="33"/>
      <c r="X16" s="33"/>
      <c r="Y16" s="33"/>
      <c r="Z16" s="33"/>
      <c r="AA16" s="156"/>
    </row>
    <row r="17" spans="1:27" ht="13">
      <c r="A17" s="40" t="s">
        <v>12</v>
      </c>
      <c r="B17" s="41" t="s">
        <v>87</v>
      </c>
      <c r="C17" s="40" t="s">
        <v>88</v>
      </c>
      <c r="D17" s="41" t="s">
        <v>26</v>
      </c>
      <c r="E17" s="41" t="s">
        <v>7</v>
      </c>
      <c r="F17" s="149"/>
      <c r="G17" s="33"/>
      <c r="H17" s="33"/>
      <c r="I17" s="33"/>
      <c r="J17" s="33"/>
      <c r="K17" s="33"/>
      <c r="L17" s="33"/>
      <c r="M17" s="33"/>
      <c r="N17" s="33"/>
      <c r="O17" s="33"/>
      <c r="P17" s="33"/>
      <c r="Q17" s="33"/>
      <c r="R17" s="33"/>
      <c r="S17" s="33"/>
      <c r="T17" s="33"/>
      <c r="U17" s="33"/>
      <c r="V17" s="33"/>
      <c r="W17" s="33"/>
      <c r="X17" s="33"/>
      <c r="Y17" s="33"/>
      <c r="Z17" s="33"/>
      <c r="AA17" s="156"/>
    </row>
    <row r="18" spans="1:27" ht="13">
      <c r="A18" s="42" t="s">
        <v>89</v>
      </c>
      <c r="B18" s="37"/>
      <c r="C18" s="37"/>
      <c r="D18" s="43" t="str">
        <f>IFERROR(C18*VLOOKUP(B18,$A$63:$B$98,2,FALSE)," ")</f>
        <v xml:space="preserve"> </v>
      </c>
      <c r="E18" s="43" t="str">
        <f>IFERROR(VLOOKUP(B18,$A$63:$D$98,4,FALSE)," ")</f>
        <v xml:space="preserve"> </v>
      </c>
      <c r="F18" s="149"/>
      <c r="G18" s="33"/>
      <c r="H18" s="33"/>
      <c r="I18" s="33"/>
      <c r="J18" s="33"/>
      <c r="K18" s="33"/>
      <c r="L18" s="33"/>
      <c r="M18" s="33"/>
      <c r="N18" s="33"/>
      <c r="O18" s="33"/>
      <c r="P18" s="33"/>
      <c r="Q18" s="33"/>
      <c r="R18" s="33"/>
      <c r="S18" s="33"/>
      <c r="T18" s="33"/>
      <c r="U18" s="33"/>
      <c r="V18" s="33"/>
      <c r="W18" s="33"/>
      <c r="X18" s="33"/>
      <c r="Y18" s="33"/>
      <c r="Z18" s="33"/>
      <c r="AA18" s="156"/>
    </row>
    <row r="19" spans="1:27" ht="13">
      <c r="A19" s="42"/>
      <c r="B19" s="37"/>
      <c r="C19" s="37"/>
      <c r="D19" s="143" t="str">
        <f t="shared" ref="D19:D25" si="2">IFERROR(C19*VLOOKUP(B19,$A$63:$B$98,2,FALSE)," ")</f>
        <v xml:space="preserve"> </v>
      </c>
      <c r="E19" s="143" t="str">
        <f t="shared" ref="E19:E25" si="3">IFERROR(VLOOKUP(B19,$A$63:$D$98,4,FALSE)," ")</f>
        <v xml:space="preserve"> </v>
      </c>
      <c r="F19" s="149"/>
      <c r="G19" s="33"/>
      <c r="H19" s="33"/>
      <c r="I19" s="33"/>
      <c r="J19" s="33"/>
      <c r="K19" s="33"/>
      <c r="L19" s="33"/>
      <c r="M19" s="33"/>
      <c r="N19" s="33"/>
      <c r="O19" s="33"/>
      <c r="P19" s="33"/>
      <c r="Q19" s="33"/>
      <c r="R19" s="33"/>
      <c r="S19" s="33"/>
      <c r="T19" s="33"/>
      <c r="U19" s="33"/>
      <c r="V19" s="33"/>
      <c r="W19" s="33"/>
      <c r="X19" s="33"/>
      <c r="Y19" s="33"/>
      <c r="Z19" s="33"/>
      <c r="AA19" s="156"/>
    </row>
    <row r="20" spans="1:27" ht="13">
      <c r="A20" s="42" t="s">
        <v>90</v>
      </c>
      <c r="B20" s="37"/>
      <c r="C20" s="37"/>
      <c r="D20" s="43" t="str">
        <f t="shared" si="2"/>
        <v xml:space="preserve"> </v>
      </c>
      <c r="E20" s="43" t="str">
        <f t="shared" si="3"/>
        <v xml:space="preserve"> </v>
      </c>
      <c r="F20" s="149"/>
      <c r="G20" s="33"/>
      <c r="H20" s="33"/>
      <c r="I20" s="33"/>
      <c r="J20" s="33"/>
      <c r="K20" s="33"/>
      <c r="L20" s="33"/>
      <c r="M20" s="33"/>
      <c r="N20" s="33"/>
      <c r="O20" s="33"/>
      <c r="P20" s="33"/>
      <c r="Q20" s="33"/>
      <c r="R20" s="33"/>
      <c r="S20" s="33"/>
      <c r="T20" s="33"/>
      <c r="U20" s="33"/>
      <c r="V20" s="33"/>
      <c r="W20" s="33"/>
      <c r="X20" s="33"/>
      <c r="Y20" s="33"/>
      <c r="Z20" s="33"/>
      <c r="AA20" s="156"/>
    </row>
    <row r="21" spans="1:27" ht="12.5">
      <c r="A21" s="44"/>
      <c r="B21" s="37"/>
      <c r="C21" s="37"/>
      <c r="D21" s="43" t="str">
        <f t="shared" si="2"/>
        <v xml:space="preserve"> </v>
      </c>
      <c r="E21" s="43" t="str">
        <f t="shared" si="3"/>
        <v xml:space="preserve"> </v>
      </c>
      <c r="F21" s="149"/>
      <c r="G21" s="33"/>
      <c r="H21" s="33"/>
      <c r="I21" s="33"/>
      <c r="J21" s="33"/>
      <c r="K21" s="33"/>
      <c r="L21" s="33"/>
      <c r="M21" s="33"/>
      <c r="N21" s="33"/>
      <c r="O21" s="33"/>
      <c r="P21" s="33"/>
      <c r="Q21" s="33"/>
      <c r="R21" s="33"/>
      <c r="S21" s="33"/>
      <c r="T21" s="33"/>
      <c r="U21" s="33"/>
      <c r="V21" s="33"/>
      <c r="W21" s="33"/>
      <c r="X21" s="33"/>
      <c r="Y21" s="33"/>
      <c r="Z21" s="33"/>
      <c r="AA21" s="156"/>
    </row>
    <row r="22" spans="1:27" ht="12.5">
      <c r="A22" s="44"/>
      <c r="B22" s="37"/>
      <c r="C22" s="37"/>
      <c r="D22" s="43" t="str">
        <f t="shared" si="2"/>
        <v xml:space="preserve"> </v>
      </c>
      <c r="E22" s="43" t="str">
        <f t="shared" si="3"/>
        <v xml:space="preserve"> </v>
      </c>
      <c r="F22" s="149"/>
      <c r="G22" s="33"/>
      <c r="H22" s="33"/>
      <c r="I22" s="33"/>
      <c r="J22" s="33"/>
      <c r="K22" s="33"/>
      <c r="L22" s="33"/>
      <c r="M22" s="33"/>
      <c r="N22" s="33"/>
      <c r="O22" s="33"/>
      <c r="P22" s="33"/>
      <c r="Q22" s="33"/>
      <c r="R22" s="33"/>
      <c r="S22" s="33"/>
      <c r="T22" s="33"/>
      <c r="U22" s="33"/>
      <c r="V22" s="33"/>
      <c r="W22" s="33"/>
      <c r="X22" s="33"/>
      <c r="Y22" s="33"/>
      <c r="Z22" s="33"/>
      <c r="AA22" s="156"/>
    </row>
    <row r="23" spans="1:27" ht="13">
      <c r="A23" s="44"/>
      <c r="B23" s="45"/>
      <c r="C23" s="37"/>
      <c r="D23" s="43" t="str">
        <f t="shared" si="2"/>
        <v xml:space="preserve"> </v>
      </c>
      <c r="E23" s="43" t="str">
        <f t="shared" si="3"/>
        <v xml:space="preserve"> </v>
      </c>
      <c r="F23" s="149"/>
      <c r="G23" s="33"/>
      <c r="H23" s="33"/>
      <c r="I23" s="33"/>
      <c r="J23" s="33"/>
      <c r="K23" s="33"/>
      <c r="L23" s="33"/>
      <c r="M23" s="33"/>
      <c r="N23" s="33"/>
      <c r="O23" s="33"/>
      <c r="P23" s="33"/>
      <c r="Q23" s="33"/>
      <c r="R23" s="33"/>
      <c r="S23" s="33"/>
      <c r="T23" s="33"/>
      <c r="U23" s="33"/>
      <c r="V23" s="33"/>
      <c r="W23" s="33"/>
      <c r="X23" s="33"/>
      <c r="Y23" s="33"/>
      <c r="Z23" s="33"/>
      <c r="AA23" s="156"/>
    </row>
    <row r="24" spans="1:27" ht="12.5">
      <c r="A24" s="44"/>
      <c r="B24" s="37"/>
      <c r="C24" s="37"/>
      <c r="D24" s="43" t="str">
        <f t="shared" si="2"/>
        <v xml:space="preserve"> </v>
      </c>
      <c r="E24" s="43" t="str">
        <f t="shared" si="3"/>
        <v xml:space="preserve"> </v>
      </c>
      <c r="F24" s="149"/>
      <c r="G24" s="33"/>
      <c r="H24" s="33"/>
      <c r="I24" s="33"/>
      <c r="J24" s="33"/>
      <c r="K24" s="33"/>
      <c r="L24" s="33"/>
      <c r="M24" s="33"/>
      <c r="N24" s="33"/>
      <c r="O24" s="33"/>
      <c r="P24" s="33"/>
      <c r="Q24" s="33"/>
      <c r="R24" s="33"/>
      <c r="S24" s="33"/>
      <c r="T24" s="33"/>
      <c r="U24" s="33"/>
      <c r="V24" s="33"/>
      <c r="W24" s="33"/>
      <c r="X24" s="33"/>
      <c r="Y24" s="33"/>
      <c r="Z24" s="33"/>
      <c r="AA24" s="156"/>
    </row>
    <row r="25" spans="1:27" ht="12.5">
      <c r="A25" s="44"/>
      <c r="B25" s="37"/>
      <c r="C25" s="37"/>
      <c r="D25" s="43" t="str">
        <f t="shared" si="2"/>
        <v xml:space="preserve"> </v>
      </c>
      <c r="E25" s="43" t="str">
        <f t="shared" si="3"/>
        <v xml:space="preserve"> </v>
      </c>
      <c r="F25" s="149"/>
      <c r="G25" s="33"/>
      <c r="H25" s="33"/>
      <c r="I25" s="33"/>
      <c r="J25" s="33"/>
      <c r="K25" s="33"/>
      <c r="L25" s="33"/>
      <c r="M25" s="33"/>
      <c r="N25" s="33"/>
      <c r="O25" s="33"/>
      <c r="P25" s="33"/>
      <c r="Q25" s="33"/>
      <c r="R25" s="33"/>
      <c r="S25" s="33"/>
      <c r="T25" s="33"/>
      <c r="U25" s="33"/>
      <c r="V25" s="33"/>
      <c r="W25" s="33"/>
      <c r="X25" s="33"/>
      <c r="Y25" s="33"/>
      <c r="Z25" s="33"/>
      <c r="AA25" s="156"/>
    </row>
    <row r="26" spans="1:27" ht="13">
      <c r="A26" s="169"/>
      <c r="B26" s="149"/>
      <c r="C26" s="18" t="s">
        <v>8</v>
      </c>
      <c r="D26" s="18">
        <f>SUM($D$18:D25)</f>
        <v>0</v>
      </c>
      <c r="E26" s="18" t="str">
        <f ca="1">IFERROR(__xludf.DUMMYFUNCTION("IFERROR(AVERAGE.WEIGHTED(E18:E25,D18:D25),"" "")")," ")</f>
        <v xml:space="preserve"> </v>
      </c>
      <c r="F26" s="149"/>
      <c r="G26" s="33"/>
      <c r="H26" s="33"/>
      <c r="I26" s="33"/>
      <c r="J26" s="33"/>
      <c r="K26" s="33"/>
      <c r="L26" s="33"/>
      <c r="M26" s="33"/>
      <c r="N26" s="33"/>
      <c r="O26" s="33"/>
      <c r="P26" s="33"/>
      <c r="Q26" s="33"/>
      <c r="R26" s="33"/>
      <c r="S26" s="33"/>
      <c r="T26" s="33"/>
      <c r="U26" s="33"/>
      <c r="V26" s="33"/>
      <c r="W26" s="33"/>
      <c r="X26" s="33"/>
      <c r="Y26" s="33"/>
      <c r="Z26" s="33"/>
      <c r="AA26" s="156"/>
    </row>
    <row r="27" spans="1:27" ht="12.5">
      <c r="A27" s="172"/>
      <c r="B27" s="149"/>
      <c r="C27" s="149"/>
      <c r="D27" s="149"/>
      <c r="E27" s="149"/>
      <c r="F27" s="149"/>
      <c r="G27" s="33"/>
      <c r="H27" s="33"/>
      <c r="I27" s="33"/>
      <c r="J27" s="33"/>
      <c r="K27" s="33"/>
      <c r="L27" s="33"/>
      <c r="M27" s="33"/>
      <c r="N27" s="33"/>
      <c r="O27" s="33"/>
      <c r="P27" s="33"/>
      <c r="Q27" s="33"/>
      <c r="R27" s="33"/>
      <c r="S27" s="33"/>
      <c r="T27" s="33"/>
      <c r="U27" s="33"/>
      <c r="V27" s="33"/>
      <c r="W27" s="33"/>
      <c r="X27" s="33"/>
      <c r="Y27" s="33"/>
      <c r="Z27" s="33"/>
      <c r="AA27" s="156"/>
    </row>
    <row r="28" spans="1:27" ht="12.5">
      <c r="A28" s="170" t="s">
        <v>91</v>
      </c>
      <c r="B28" s="149"/>
      <c r="C28" s="149"/>
      <c r="D28" s="149"/>
      <c r="E28" s="149"/>
      <c r="F28" s="149"/>
      <c r="G28" s="33"/>
      <c r="H28" s="33"/>
      <c r="I28" s="33"/>
      <c r="J28" s="33"/>
      <c r="K28" s="33"/>
      <c r="L28" s="33"/>
      <c r="M28" s="33"/>
      <c r="N28" s="33"/>
      <c r="O28" s="33"/>
      <c r="P28" s="33"/>
      <c r="Q28" s="33"/>
      <c r="R28" s="33"/>
      <c r="S28" s="33"/>
      <c r="T28" s="33"/>
      <c r="U28" s="33"/>
      <c r="V28" s="33"/>
      <c r="W28" s="33"/>
      <c r="X28" s="33"/>
      <c r="Y28" s="33"/>
      <c r="Z28" s="33"/>
      <c r="AA28" s="156"/>
    </row>
    <row r="29" spans="1:27" ht="39">
      <c r="A29" s="40" t="s">
        <v>92</v>
      </c>
      <c r="B29" s="41" t="s">
        <v>93</v>
      </c>
      <c r="C29" s="40" t="s">
        <v>94</v>
      </c>
      <c r="D29" s="41" t="s">
        <v>26</v>
      </c>
      <c r="E29" s="41" t="s">
        <v>7</v>
      </c>
      <c r="F29" s="149"/>
      <c r="G29" s="33"/>
      <c r="H29" s="33"/>
      <c r="I29" s="33"/>
      <c r="J29" s="33"/>
      <c r="K29" s="33"/>
      <c r="L29" s="33"/>
      <c r="M29" s="33"/>
      <c r="N29" s="33"/>
      <c r="O29" s="33"/>
      <c r="P29" s="33"/>
      <c r="Q29" s="33"/>
      <c r="R29" s="33"/>
      <c r="S29" s="33"/>
      <c r="T29" s="33"/>
      <c r="U29" s="33"/>
      <c r="V29" s="33"/>
      <c r="W29" s="33"/>
      <c r="X29" s="33"/>
      <c r="Y29" s="33"/>
      <c r="Z29" s="33"/>
      <c r="AA29" s="156"/>
    </row>
    <row r="30" spans="1:27" ht="13">
      <c r="A30" s="42" t="s">
        <v>95</v>
      </c>
      <c r="B30" s="37"/>
      <c r="C30" s="37"/>
      <c r="D30" s="43" t="str">
        <f>IFERROR(C30*VLOOKUP(B30,$A$101:$B$111,2,FALSE)," ")</f>
        <v xml:space="preserve"> </v>
      </c>
      <c r="E30" s="43" t="str">
        <f>IFERROR(VLOOKUP(B30,$A$101:$D$111,4,FALSE)," ")</f>
        <v xml:space="preserve"> </v>
      </c>
      <c r="F30" s="149"/>
      <c r="G30" s="33"/>
      <c r="H30" s="33"/>
      <c r="I30" s="33"/>
      <c r="J30" s="33"/>
      <c r="K30" s="33"/>
      <c r="L30" s="33"/>
      <c r="M30" s="33"/>
      <c r="N30" s="33"/>
      <c r="O30" s="33"/>
      <c r="P30" s="33"/>
      <c r="Q30" s="33"/>
      <c r="R30" s="33"/>
      <c r="S30" s="33"/>
      <c r="T30" s="33"/>
      <c r="U30" s="33"/>
      <c r="V30" s="33"/>
      <c r="W30" s="33"/>
      <c r="X30" s="33"/>
      <c r="Y30" s="33"/>
      <c r="Z30" s="33"/>
      <c r="AA30" s="156"/>
    </row>
    <row r="31" spans="1:27" ht="13">
      <c r="A31" s="42" t="s">
        <v>96</v>
      </c>
      <c r="B31" s="37"/>
      <c r="C31" s="37"/>
      <c r="D31" s="43" t="str">
        <f t="shared" ref="D31:D36" si="4">IFERROR(C31*VLOOKUP(B31,$A$101:$B$111,2,FALSE)," ")</f>
        <v xml:space="preserve"> </v>
      </c>
      <c r="E31" s="43" t="str">
        <f t="shared" ref="E31:E36" si="5">IFERROR(VLOOKUP(B31,$A$101:$D$111,4,FALSE)," ")</f>
        <v xml:space="preserve"> </v>
      </c>
      <c r="F31" s="149"/>
      <c r="G31" s="33"/>
      <c r="H31" s="33"/>
      <c r="I31" s="33"/>
      <c r="J31" s="33"/>
      <c r="K31" s="33"/>
      <c r="L31" s="33"/>
      <c r="M31" s="33"/>
      <c r="N31" s="33"/>
      <c r="O31" s="33"/>
      <c r="P31" s="33"/>
      <c r="Q31" s="33"/>
      <c r="R31" s="33"/>
      <c r="S31" s="33"/>
      <c r="T31" s="33"/>
      <c r="U31" s="33"/>
      <c r="V31" s="33"/>
      <c r="W31" s="33"/>
      <c r="X31" s="33"/>
      <c r="Y31" s="33"/>
      <c r="Z31" s="33"/>
      <c r="AA31" s="156"/>
    </row>
    <row r="32" spans="1:27" ht="12.5">
      <c r="A32" s="44"/>
      <c r="B32" s="37"/>
      <c r="C32" s="37"/>
      <c r="D32" s="43" t="str">
        <f t="shared" si="4"/>
        <v xml:space="preserve"> </v>
      </c>
      <c r="E32" s="43" t="str">
        <f t="shared" si="5"/>
        <v xml:space="preserve"> </v>
      </c>
      <c r="F32" s="149"/>
      <c r="G32" s="33"/>
      <c r="H32" s="33"/>
      <c r="I32" s="33"/>
      <c r="J32" s="33"/>
      <c r="K32" s="33"/>
      <c r="L32" s="33"/>
      <c r="M32" s="33"/>
      <c r="N32" s="33"/>
      <c r="O32" s="33"/>
      <c r="P32" s="33"/>
      <c r="Q32" s="33"/>
      <c r="R32" s="33"/>
      <c r="S32" s="33"/>
      <c r="T32" s="33"/>
      <c r="U32" s="33"/>
      <c r="V32" s="33"/>
      <c r="W32" s="33"/>
      <c r="X32" s="33"/>
      <c r="Y32" s="33"/>
      <c r="Z32" s="33"/>
      <c r="AA32" s="156"/>
    </row>
    <row r="33" spans="1:27" ht="12.5">
      <c r="A33" s="44"/>
      <c r="B33" s="37"/>
      <c r="C33" s="37"/>
      <c r="D33" s="43" t="str">
        <f t="shared" si="4"/>
        <v xml:space="preserve"> </v>
      </c>
      <c r="E33" s="43" t="str">
        <f t="shared" si="5"/>
        <v xml:space="preserve"> </v>
      </c>
      <c r="F33" s="149"/>
      <c r="G33" s="33"/>
      <c r="H33" s="33"/>
      <c r="I33" s="33"/>
      <c r="J33" s="33"/>
      <c r="K33" s="33"/>
      <c r="L33" s="33"/>
      <c r="M33" s="33"/>
      <c r="N33" s="33"/>
      <c r="O33" s="33"/>
      <c r="P33" s="33"/>
      <c r="Q33" s="33"/>
      <c r="R33" s="33"/>
      <c r="S33" s="33"/>
      <c r="T33" s="33"/>
      <c r="U33" s="33"/>
      <c r="V33" s="33"/>
      <c r="W33" s="33"/>
      <c r="X33" s="33"/>
      <c r="Y33" s="33"/>
      <c r="Z33" s="33"/>
      <c r="AA33" s="156"/>
    </row>
    <row r="34" spans="1:27" ht="13">
      <c r="A34" s="44"/>
      <c r="B34" s="45"/>
      <c r="C34" s="37"/>
      <c r="D34" s="43" t="str">
        <f t="shared" si="4"/>
        <v xml:space="preserve"> </v>
      </c>
      <c r="E34" s="43" t="str">
        <f t="shared" si="5"/>
        <v xml:space="preserve"> </v>
      </c>
      <c r="F34" s="149"/>
      <c r="G34" s="33"/>
      <c r="H34" s="33"/>
      <c r="I34" s="33"/>
      <c r="J34" s="33"/>
      <c r="K34" s="33"/>
      <c r="L34" s="33"/>
      <c r="M34" s="33"/>
      <c r="N34" s="33"/>
      <c r="O34" s="33"/>
      <c r="P34" s="33"/>
      <c r="Q34" s="33"/>
      <c r="R34" s="33"/>
      <c r="S34" s="33"/>
      <c r="T34" s="33"/>
      <c r="U34" s="33"/>
      <c r="V34" s="33"/>
      <c r="W34" s="33"/>
      <c r="X34" s="33"/>
      <c r="Y34" s="33"/>
      <c r="Z34" s="33"/>
      <c r="AA34" s="156"/>
    </row>
    <row r="35" spans="1:27" ht="12.5">
      <c r="A35" s="44"/>
      <c r="B35" s="37"/>
      <c r="C35" s="37"/>
      <c r="D35" s="43" t="str">
        <f t="shared" si="4"/>
        <v xml:space="preserve"> </v>
      </c>
      <c r="E35" s="43" t="str">
        <f t="shared" si="5"/>
        <v xml:space="preserve"> </v>
      </c>
      <c r="F35" s="149"/>
      <c r="G35" s="33"/>
      <c r="H35" s="33"/>
      <c r="I35" s="33"/>
      <c r="J35" s="33"/>
      <c r="K35" s="33"/>
      <c r="L35" s="33"/>
      <c r="M35" s="33"/>
      <c r="N35" s="33"/>
      <c r="O35" s="33"/>
      <c r="P35" s="33"/>
      <c r="Q35" s="33"/>
      <c r="R35" s="33"/>
      <c r="S35" s="33"/>
      <c r="T35" s="33"/>
      <c r="U35" s="33"/>
      <c r="V35" s="33"/>
      <c r="W35" s="33"/>
      <c r="X35" s="33"/>
      <c r="Y35" s="33"/>
      <c r="Z35" s="33"/>
      <c r="AA35" s="156"/>
    </row>
    <row r="36" spans="1:27" ht="12.5">
      <c r="A36" s="44"/>
      <c r="B36" s="37"/>
      <c r="C36" s="37"/>
      <c r="D36" s="43" t="str">
        <f t="shared" si="4"/>
        <v xml:space="preserve"> </v>
      </c>
      <c r="E36" s="43" t="str">
        <f t="shared" si="5"/>
        <v xml:space="preserve"> </v>
      </c>
      <c r="F36" s="149"/>
      <c r="G36" s="33"/>
      <c r="H36" s="33"/>
      <c r="I36" s="33"/>
      <c r="J36" s="33"/>
      <c r="K36" s="33"/>
      <c r="L36" s="33"/>
      <c r="M36" s="33"/>
      <c r="N36" s="33"/>
      <c r="O36" s="33"/>
      <c r="P36" s="33"/>
      <c r="Q36" s="33"/>
      <c r="R36" s="33"/>
      <c r="S36" s="33"/>
      <c r="T36" s="33"/>
      <c r="U36" s="33"/>
      <c r="V36" s="33"/>
      <c r="W36" s="33"/>
      <c r="X36" s="33"/>
      <c r="Y36" s="33"/>
      <c r="Z36" s="33"/>
      <c r="AA36" s="156"/>
    </row>
    <row r="37" spans="1:27" ht="13">
      <c r="A37" s="169"/>
      <c r="B37" s="149"/>
      <c r="C37" s="18" t="s">
        <v>8</v>
      </c>
      <c r="D37" s="18">
        <f>SUM($D$30:D36)</f>
        <v>0</v>
      </c>
      <c r="E37" s="18" t="str">
        <f ca="1">IFERROR(__xludf.DUMMYFUNCTION("IFERROR(AVERAGE.WEIGHTED(E30:E36,D30:D36),"" "")")," ")</f>
        <v xml:space="preserve"> </v>
      </c>
      <c r="F37" s="149"/>
      <c r="G37" s="33"/>
      <c r="H37" s="33"/>
      <c r="I37" s="33"/>
      <c r="J37" s="33"/>
      <c r="K37" s="33"/>
      <c r="L37" s="33"/>
      <c r="M37" s="33"/>
      <c r="N37" s="33"/>
      <c r="O37" s="33"/>
      <c r="P37" s="33"/>
      <c r="Q37" s="33"/>
      <c r="R37" s="33"/>
      <c r="S37" s="33"/>
      <c r="T37" s="33"/>
      <c r="U37" s="33"/>
      <c r="V37" s="33"/>
      <c r="W37" s="33"/>
      <c r="X37" s="33"/>
      <c r="Y37" s="33"/>
      <c r="Z37" s="33"/>
      <c r="AA37" s="156"/>
    </row>
    <row r="38" spans="1:27" ht="12.5">
      <c r="A38" s="169"/>
      <c r="B38" s="149"/>
      <c r="C38" s="149"/>
      <c r="D38" s="149"/>
      <c r="E38" s="149"/>
      <c r="F38" s="149"/>
      <c r="G38" s="33"/>
      <c r="H38" s="34"/>
      <c r="I38" s="34"/>
      <c r="J38" s="33"/>
      <c r="K38" s="33"/>
      <c r="L38" s="33"/>
      <c r="M38" s="33"/>
      <c r="N38" s="33"/>
      <c r="O38" s="33"/>
      <c r="P38" s="33"/>
      <c r="Q38" s="33"/>
      <c r="R38" s="33"/>
      <c r="S38" s="33"/>
      <c r="T38" s="33"/>
      <c r="U38" s="33"/>
      <c r="V38" s="33"/>
      <c r="W38" s="33"/>
      <c r="X38" s="33"/>
      <c r="Y38" s="33"/>
      <c r="Z38" s="33"/>
      <c r="AA38" s="156"/>
    </row>
    <row r="39" spans="1:27" ht="12.5">
      <c r="A39" s="170" t="s">
        <v>97</v>
      </c>
      <c r="B39" s="149"/>
      <c r="C39" s="149"/>
      <c r="D39" s="149"/>
      <c r="E39" s="149"/>
      <c r="F39" s="149"/>
      <c r="G39" s="33"/>
      <c r="H39" s="33"/>
      <c r="I39" s="33"/>
      <c r="J39" s="33"/>
      <c r="K39" s="33"/>
      <c r="L39" s="33"/>
      <c r="M39" s="33"/>
      <c r="N39" s="33"/>
      <c r="O39" s="33"/>
      <c r="P39" s="33"/>
      <c r="Q39" s="33"/>
      <c r="R39" s="33"/>
      <c r="S39" s="33"/>
      <c r="T39" s="33"/>
      <c r="U39" s="33"/>
      <c r="V39" s="33"/>
      <c r="W39" s="33"/>
      <c r="X39" s="33"/>
      <c r="Y39" s="33"/>
      <c r="Z39" s="33"/>
      <c r="AA39" s="156"/>
    </row>
    <row r="40" spans="1:27" ht="13">
      <c r="A40" s="40" t="s">
        <v>98</v>
      </c>
      <c r="B40" s="41" t="s">
        <v>99</v>
      </c>
      <c r="C40" s="40" t="s">
        <v>100</v>
      </c>
      <c r="D40" s="41" t="s">
        <v>26</v>
      </c>
      <c r="E40" s="41" t="s">
        <v>7</v>
      </c>
      <c r="F40" s="149"/>
      <c r="G40" s="33"/>
      <c r="H40" s="33"/>
      <c r="I40" s="33"/>
      <c r="J40" s="33"/>
      <c r="K40" s="33"/>
      <c r="L40" s="33"/>
      <c r="M40" s="33"/>
      <c r="N40" s="33"/>
      <c r="O40" s="33"/>
      <c r="P40" s="33"/>
      <c r="Q40" s="33"/>
      <c r="R40" s="33"/>
      <c r="S40" s="33"/>
      <c r="T40" s="33"/>
      <c r="U40" s="33"/>
      <c r="V40" s="33"/>
      <c r="W40" s="33"/>
      <c r="X40" s="33"/>
      <c r="Y40" s="33"/>
      <c r="Z40" s="33"/>
      <c r="AA40" s="156"/>
    </row>
    <row r="41" spans="1:27" ht="13">
      <c r="A41" s="42" t="s">
        <v>101</v>
      </c>
      <c r="B41" s="37"/>
      <c r="C41" s="37"/>
      <c r="D41" s="43" t="str">
        <f>IFERROR(C41*0.001*VLOOKUP(B41,$A$121:$B$125,2,FALSE)," ")</f>
        <v xml:space="preserve"> </v>
      </c>
      <c r="E41" s="43" t="str">
        <f>IFERROR(VLOOKUP(B41,$A$121:$D$125,4,FALSE)," ")</f>
        <v xml:space="preserve"> </v>
      </c>
      <c r="F41" s="149"/>
      <c r="G41" s="33"/>
      <c r="H41" s="33"/>
      <c r="I41" s="33"/>
      <c r="J41" s="33"/>
      <c r="K41" s="33"/>
      <c r="L41" s="33"/>
      <c r="M41" s="33"/>
      <c r="N41" s="33"/>
      <c r="O41" s="33"/>
      <c r="P41" s="33"/>
      <c r="Q41" s="33"/>
      <c r="R41" s="33"/>
      <c r="S41" s="33"/>
      <c r="T41" s="33"/>
      <c r="U41" s="33"/>
      <c r="V41" s="33"/>
      <c r="W41" s="33"/>
      <c r="X41" s="33"/>
      <c r="Y41" s="33"/>
      <c r="Z41" s="33"/>
      <c r="AA41" s="156"/>
    </row>
    <row r="42" spans="1:27" ht="13">
      <c r="A42" s="42" t="s">
        <v>102</v>
      </c>
      <c r="B42" s="37"/>
      <c r="C42" s="37"/>
      <c r="D42" s="43" t="str">
        <f t="shared" ref="D42:D47" si="6">IFERROR(C42*0.001*VLOOKUP(B42,$A$121:$B$125,2,FALSE)," ")</f>
        <v xml:space="preserve"> </v>
      </c>
      <c r="E42" s="43" t="str">
        <f t="shared" ref="E42:E47" si="7">IFERROR(VLOOKUP(B42,$A$121:$D$125,4,FALSE)," ")</f>
        <v xml:space="preserve"> </v>
      </c>
      <c r="F42" s="149"/>
      <c r="G42" s="33"/>
      <c r="H42" s="33"/>
      <c r="I42" s="33"/>
      <c r="J42" s="33"/>
      <c r="K42" s="33"/>
      <c r="L42" s="33"/>
      <c r="M42" s="33"/>
      <c r="N42" s="33"/>
      <c r="O42" s="33"/>
      <c r="P42" s="33"/>
      <c r="Q42" s="33"/>
      <c r="R42" s="33"/>
      <c r="S42" s="33"/>
      <c r="T42" s="33"/>
      <c r="U42" s="33"/>
      <c r="V42" s="33"/>
      <c r="W42" s="33"/>
      <c r="X42" s="33"/>
      <c r="Y42" s="33"/>
      <c r="Z42" s="33"/>
      <c r="AA42" s="156"/>
    </row>
    <row r="43" spans="1:27" ht="12.5">
      <c r="A43" s="44"/>
      <c r="B43" s="37"/>
      <c r="C43" s="37"/>
      <c r="D43" s="43" t="str">
        <f t="shared" si="6"/>
        <v xml:space="preserve"> </v>
      </c>
      <c r="E43" s="43" t="str">
        <f t="shared" si="7"/>
        <v xml:space="preserve"> </v>
      </c>
      <c r="F43" s="149"/>
      <c r="G43" s="33"/>
      <c r="H43" s="33"/>
      <c r="I43" s="33"/>
      <c r="J43" s="33"/>
      <c r="K43" s="33"/>
      <c r="L43" s="33"/>
      <c r="M43" s="33"/>
      <c r="N43" s="33"/>
      <c r="O43" s="33"/>
      <c r="P43" s="33"/>
      <c r="Q43" s="33"/>
      <c r="R43" s="33"/>
      <c r="S43" s="33"/>
      <c r="T43" s="33"/>
      <c r="U43" s="33"/>
      <c r="V43" s="33"/>
      <c r="W43" s="33"/>
      <c r="X43" s="33"/>
      <c r="Y43" s="33"/>
      <c r="Z43" s="33"/>
      <c r="AA43" s="156"/>
    </row>
    <row r="44" spans="1:27" ht="12.5">
      <c r="A44" s="44"/>
      <c r="B44" s="37"/>
      <c r="C44" s="37"/>
      <c r="D44" s="43" t="str">
        <f t="shared" si="6"/>
        <v xml:space="preserve"> </v>
      </c>
      <c r="E44" s="43" t="str">
        <f t="shared" si="7"/>
        <v xml:space="preserve"> </v>
      </c>
      <c r="F44" s="149"/>
      <c r="G44" s="33"/>
      <c r="H44" s="33"/>
      <c r="I44" s="33"/>
      <c r="J44" s="33"/>
      <c r="K44" s="33"/>
      <c r="L44" s="33"/>
      <c r="M44" s="33"/>
      <c r="N44" s="33"/>
      <c r="O44" s="33"/>
      <c r="P44" s="33"/>
      <c r="Q44" s="33"/>
      <c r="R44" s="33"/>
      <c r="S44" s="33"/>
      <c r="T44" s="33"/>
      <c r="U44" s="33"/>
      <c r="V44" s="33"/>
      <c r="W44" s="33"/>
      <c r="X44" s="33"/>
      <c r="Y44" s="33"/>
      <c r="Z44" s="33"/>
      <c r="AA44" s="156"/>
    </row>
    <row r="45" spans="1:27" ht="13">
      <c r="A45" s="44"/>
      <c r="B45" s="45"/>
      <c r="C45" s="37"/>
      <c r="D45" s="43" t="str">
        <f t="shared" si="6"/>
        <v xml:space="preserve"> </v>
      </c>
      <c r="E45" s="43" t="str">
        <f t="shared" si="7"/>
        <v xml:space="preserve"> </v>
      </c>
      <c r="F45" s="149"/>
      <c r="G45" s="33"/>
      <c r="H45" s="33"/>
      <c r="I45" s="33"/>
      <c r="J45" s="33"/>
      <c r="K45" s="33"/>
      <c r="L45" s="33"/>
      <c r="M45" s="33"/>
      <c r="N45" s="33"/>
      <c r="O45" s="33"/>
      <c r="P45" s="33"/>
      <c r="Q45" s="33"/>
      <c r="R45" s="33"/>
      <c r="S45" s="33"/>
      <c r="T45" s="33"/>
      <c r="U45" s="33"/>
      <c r="V45" s="33"/>
      <c r="W45" s="33"/>
      <c r="X45" s="33"/>
      <c r="Y45" s="33"/>
      <c r="Z45" s="33"/>
      <c r="AA45" s="156"/>
    </row>
    <row r="46" spans="1:27" ht="12.5">
      <c r="A46" s="44"/>
      <c r="B46" s="37"/>
      <c r="C46" s="37"/>
      <c r="D46" s="43" t="str">
        <f t="shared" si="6"/>
        <v xml:space="preserve"> </v>
      </c>
      <c r="E46" s="43" t="str">
        <f t="shared" si="7"/>
        <v xml:space="preserve"> </v>
      </c>
      <c r="F46" s="149"/>
      <c r="G46" s="33"/>
      <c r="H46" s="33"/>
      <c r="I46" s="33"/>
      <c r="J46" s="33"/>
      <c r="K46" s="33"/>
      <c r="L46" s="33"/>
      <c r="M46" s="33"/>
      <c r="N46" s="33"/>
      <c r="O46" s="33"/>
      <c r="P46" s="33"/>
      <c r="Q46" s="33"/>
      <c r="R46" s="33"/>
      <c r="S46" s="33"/>
      <c r="T46" s="33"/>
      <c r="U46" s="33"/>
      <c r="V46" s="33"/>
      <c r="W46" s="33"/>
      <c r="X46" s="33"/>
      <c r="Y46" s="33"/>
      <c r="Z46" s="33"/>
      <c r="AA46" s="156"/>
    </row>
    <row r="47" spans="1:27" ht="12.5">
      <c r="A47" s="44"/>
      <c r="B47" s="37"/>
      <c r="C47" s="37"/>
      <c r="D47" s="43" t="str">
        <f t="shared" si="6"/>
        <v xml:space="preserve"> </v>
      </c>
      <c r="E47" s="43" t="str">
        <f t="shared" si="7"/>
        <v xml:space="preserve"> </v>
      </c>
      <c r="F47" s="149"/>
      <c r="G47" s="33"/>
      <c r="H47" s="33"/>
      <c r="I47" s="33"/>
      <c r="J47" s="33"/>
      <c r="K47" s="33"/>
      <c r="L47" s="33"/>
      <c r="M47" s="33"/>
      <c r="N47" s="33"/>
      <c r="O47" s="33"/>
      <c r="P47" s="33"/>
      <c r="Q47" s="33"/>
      <c r="R47" s="33"/>
      <c r="S47" s="33"/>
      <c r="T47" s="33"/>
      <c r="U47" s="33"/>
      <c r="V47" s="33"/>
      <c r="W47" s="33"/>
      <c r="X47" s="33"/>
      <c r="Y47" s="33"/>
      <c r="Z47" s="33"/>
      <c r="AA47" s="156"/>
    </row>
    <row r="48" spans="1:27" ht="13">
      <c r="A48" s="169"/>
      <c r="B48" s="149"/>
      <c r="C48" s="18" t="s">
        <v>8</v>
      </c>
      <c r="D48" s="18">
        <f>SUM($D$41:D47)</f>
        <v>0</v>
      </c>
      <c r="E48" s="18" t="str">
        <f ca="1">IFERROR(__xludf.DUMMYFUNCTION("IFERROR(AVERAGE.WEIGHTED(E41:E47,D41:D47),"" "")")," ")</f>
        <v xml:space="preserve"> </v>
      </c>
      <c r="F48" s="149"/>
      <c r="G48" s="33"/>
      <c r="H48" s="33"/>
      <c r="I48" s="33"/>
      <c r="J48" s="33"/>
      <c r="K48" s="33"/>
      <c r="L48" s="33"/>
      <c r="M48" s="33"/>
      <c r="N48" s="33"/>
      <c r="O48" s="33"/>
      <c r="P48" s="33"/>
      <c r="Q48" s="33"/>
      <c r="R48" s="33"/>
      <c r="S48" s="33"/>
      <c r="T48" s="33"/>
      <c r="U48" s="33"/>
      <c r="V48" s="33"/>
      <c r="W48" s="33"/>
      <c r="X48" s="33"/>
      <c r="Y48" s="33"/>
      <c r="Z48" s="33"/>
      <c r="AA48" s="156"/>
    </row>
    <row r="49" spans="1:27" ht="12.5">
      <c r="A49" s="149"/>
      <c r="B49" s="149"/>
      <c r="C49" s="149"/>
      <c r="D49" s="149"/>
      <c r="E49" s="149"/>
      <c r="F49" s="149"/>
      <c r="H49" s="4"/>
      <c r="I49" s="4"/>
      <c r="AA49" s="156"/>
    </row>
    <row r="50" spans="1:27" ht="12.5" customHeight="1">
      <c r="A50" s="142" t="s">
        <v>103</v>
      </c>
      <c r="F50" s="149"/>
      <c r="G50" s="33"/>
      <c r="H50" s="33"/>
      <c r="I50" s="33"/>
      <c r="J50" s="33"/>
      <c r="K50" s="33"/>
      <c r="L50" s="33"/>
      <c r="M50" s="33"/>
      <c r="N50" s="33"/>
      <c r="O50" s="33"/>
      <c r="P50" s="33"/>
      <c r="Q50" s="33"/>
      <c r="R50" s="33"/>
      <c r="S50" s="33"/>
      <c r="T50" s="33"/>
      <c r="U50" s="33"/>
      <c r="V50" s="33"/>
      <c r="W50" s="33"/>
      <c r="X50" s="33"/>
      <c r="Y50" s="33"/>
      <c r="Z50" s="33"/>
      <c r="AA50" s="156"/>
    </row>
    <row r="51" spans="1:27" ht="13">
      <c r="A51" s="40" t="s">
        <v>104</v>
      </c>
      <c r="B51" s="41" t="s">
        <v>99</v>
      </c>
      <c r="C51" s="40" t="s">
        <v>100</v>
      </c>
      <c r="D51" s="41" t="s">
        <v>26</v>
      </c>
      <c r="E51" s="41" t="s">
        <v>7</v>
      </c>
      <c r="F51" s="149"/>
      <c r="G51" s="33"/>
      <c r="H51" s="33"/>
      <c r="I51" s="33"/>
      <c r="J51" s="33"/>
      <c r="K51" s="33"/>
      <c r="L51" s="33"/>
      <c r="M51" s="33"/>
      <c r="N51" s="33"/>
      <c r="O51" s="33"/>
      <c r="P51" s="33"/>
      <c r="Q51" s="33"/>
      <c r="R51" s="33"/>
      <c r="S51" s="33"/>
      <c r="T51" s="33"/>
      <c r="U51" s="33"/>
      <c r="V51" s="33"/>
      <c r="W51" s="33"/>
      <c r="X51" s="33"/>
      <c r="Y51" s="33"/>
      <c r="Z51" s="33"/>
      <c r="AA51" s="156"/>
    </row>
    <row r="52" spans="1:27" ht="13">
      <c r="A52" s="42" t="s">
        <v>105</v>
      </c>
      <c r="B52" s="37"/>
      <c r="C52" s="37"/>
      <c r="D52" s="43" t="str">
        <f>IFERROR(C52*VLOOKUP(B52,$A$128:$B$132,2,FALSE)," ")</f>
        <v xml:space="preserve"> </v>
      </c>
      <c r="E52" s="43" t="str">
        <f>IFERROR(VLOOKUP(B52,$A$128:$D$132,4,FALSE)," ")</f>
        <v xml:space="preserve"> </v>
      </c>
      <c r="F52" s="149"/>
      <c r="G52" s="33"/>
      <c r="H52" s="33"/>
      <c r="I52" s="33"/>
      <c r="J52" s="33"/>
      <c r="K52" s="33"/>
      <c r="L52" s="33"/>
      <c r="M52" s="33"/>
      <c r="N52" s="33"/>
      <c r="O52" s="33"/>
      <c r="P52" s="33"/>
      <c r="Q52" s="33"/>
      <c r="R52" s="33"/>
      <c r="S52" s="33"/>
      <c r="T52" s="33"/>
      <c r="U52" s="33"/>
      <c r="V52" s="33"/>
      <c r="W52" s="33"/>
      <c r="X52" s="33"/>
      <c r="Y52" s="33"/>
      <c r="Z52" s="33"/>
      <c r="AA52" s="156"/>
    </row>
    <row r="53" spans="1:27" ht="13">
      <c r="A53" s="42" t="s">
        <v>106</v>
      </c>
      <c r="B53" s="37"/>
      <c r="C53" s="37"/>
      <c r="D53" s="43" t="str">
        <f t="shared" ref="D53:D58" si="8">IFERROR(C53*VLOOKUP(B53,$A$128:$B$132,2,FALSE)," ")</f>
        <v xml:space="preserve"> </v>
      </c>
      <c r="E53" s="43" t="str">
        <f t="shared" ref="E53:E58" si="9">IFERROR(VLOOKUP(B53,$A$128:$D$132,4,FALSE)," ")</f>
        <v xml:space="preserve"> </v>
      </c>
      <c r="F53" s="149"/>
      <c r="G53" s="33"/>
      <c r="H53" s="33"/>
      <c r="I53" s="33"/>
      <c r="J53" s="33"/>
      <c r="K53" s="33"/>
      <c r="L53" s="33"/>
      <c r="M53" s="33"/>
      <c r="N53" s="33"/>
      <c r="O53" s="33"/>
      <c r="P53" s="33"/>
      <c r="Q53" s="33"/>
      <c r="R53" s="33"/>
      <c r="S53" s="33"/>
      <c r="T53" s="33"/>
      <c r="U53" s="33"/>
      <c r="V53" s="33"/>
      <c r="W53" s="33"/>
      <c r="X53" s="33"/>
      <c r="Y53" s="33"/>
      <c r="Z53" s="33"/>
      <c r="AA53" s="156"/>
    </row>
    <row r="54" spans="1:27" ht="12.5">
      <c r="A54" s="44" t="s">
        <v>107</v>
      </c>
      <c r="B54" s="37"/>
      <c r="C54" s="37"/>
      <c r="D54" s="43" t="str">
        <f t="shared" si="8"/>
        <v xml:space="preserve"> </v>
      </c>
      <c r="E54" s="43" t="str">
        <f t="shared" si="9"/>
        <v xml:space="preserve"> </v>
      </c>
      <c r="F54" s="149"/>
      <c r="G54" s="33"/>
      <c r="H54" s="33"/>
      <c r="I54" s="33"/>
      <c r="J54" s="33"/>
      <c r="K54" s="33"/>
      <c r="L54" s="33"/>
      <c r="M54" s="33"/>
      <c r="N54" s="33"/>
      <c r="O54" s="33"/>
      <c r="P54" s="33"/>
      <c r="Q54" s="33"/>
      <c r="R54" s="33"/>
      <c r="S54" s="33"/>
      <c r="T54" s="33"/>
      <c r="U54" s="33"/>
      <c r="V54" s="33"/>
      <c r="W54" s="33"/>
      <c r="X54" s="33"/>
      <c r="Y54" s="33"/>
      <c r="Z54" s="33"/>
      <c r="AA54" s="156"/>
    </row>
    <row r="55" spans="1:27" ht="12.5">
      <c r="A55" s="44"/>
      <c r="B55" s="37"/>
      <c r="C55" s="37"/>
      <c r="D55" s="43" t="str">
        <f t="shared" si="8"/>
        <v xml:space="preserve"> </v>
      </c>
      <c r="E55" s="43" t="str">
        <f t="shared" si="9"/>
        <v xml:space="preserve"> </v>
      </c>
      <c r="F55" s="149"/>
      <c r="G55" s="33"/>
      <c r="H55" s="33"/>
      <c r="I55" s="33"/>
      <c r="J55" s="33"/>
      <c r="K55" s="33"/>
      <c r="L55" s="33"/>
      <c r="M55" s="33"/>
      <c r="N55" s="33"/>
      <c r="O55" s="33"/>
      <c r="P55" s="33"/>
      <c r="Q55" s="33"/>
      <c r="R55" s="33"/>
      <c r="S55" s="33"/>
      <c r="T55" s="33"/>
      <c r="U55" s="33"/>
      <c r="V55" s="33"/>
      <c r="W55" s="33"/>
      <c r="X55" s="33"/>
      <c r="Y55" s="33"/>
      <c r="Z55" s="33"/>
      <c r="AA55" s="156"/>
    </row>
    <row r="56" spans="1:27" ht="13">
      <c r="A56" s="44"/>
      <c r="B56" s="45"/>
      <c r="C56" s="37"/>
      <c r="D56" s="43" t="str">
        <f t="shared" si="8"/>
        <v xml:space="preserve"> </v>
      </c>
      <c r="E56" s="43" t="str">
        <f t="shared" si="9"/>
        <v xml:space="preserve"> </v>
      </c>
      <c r="F56" s="149"/>
      <c r="G56" s="33"/>
      <c r="H56" s="33"/>
      <c r="I56" s="33"/>
      <c r="J56" s="33"/>
      <c r="K56" s="33"/>
      <c r="L56" s="33"/>
      <c r="M56" s="33"/>
      <c r="N56" s="33"/>
      <c r="O56" s="33"/>
      <c r="P56" s="33"/>
      <c r="Q56" s="33"/>
      <c r="R56" s="33"/>
      <c r="S56" s="33"/>
      <c r="T56" s="33"/>
      <c r="U56" s="33"/>
      <c r="V56" s="33"/>
      <c r="W56" s="33"/>
      <c r="X56" s="33"/>
      <c r="Y56" s="33"/>
      <c r="Z56" s="33"/>
      <c r="AA56" s="156"/>
    </row>
    <row r="57" spans="1:27" ht="12.5">
      <c r="A57" s="44"/>
      <c r="B57" s="37"/>
      <c r="C57" s="37"/>
      <c r="D57" s="43" t="str">
        <f t="shared" si="8"/>
        <v xml:space="preserve"> </v>
      </c>
      <c r="E57" s="43" t="str">
        <f t="shared" si="9"/>
        <v xml:space="preserve"> </v>
      </c>
      <c r="F57" s="149"/>
      <c r="G57" s="33"/>
      <c r="H57" s="33"/>
      <c r="I57" s="33"/>
      <c r="J57" s="33"/>
      <c r="K57" s="33"/>
      <c r="L57" s="33"/>
      <c r="M57" s="33"/>
      <c r="N57" s="33"/>
      <c r="O57" s="33"/>
      <c r="P57" s="33"/>
      <c r="Q57" s="33"/>
      <c r="R57" s="33"/>
      <c r="S57" s="33"/>
      <c r="T57" s="33"/>
      <c r="U57" s="33"/>
      <c r="V57" s="33"/>
      <c r="W57" s="33"/>
      <c r="X57" s="33"/>
      <c r="Y57" s="33"/>
      <c r="Z57" s="33"/>
      <c r="AA57" s="156"/>
    </row>
    <row r="58" spans="1:27" ht="12.5">
      <c r="A58" s="44"/>
      <c r="B58" s="37"/>
      <c r="C58" s="37"/>
      <c r="D58" s="43" t="str">
        <f t="shared" si="8"/>
        <v xml:space="preserve"> </v>
      </c>
      <c r="E58" s="43" t="str">
        <f t="shared" si="9"/>
        <v xml:space="preserve"> </v>
      </c>
      <c r="F58" s="149"/>
      <c r="G58" s="33"/>
      <c r="H58" s="33"/>
      <c r="I58" s="33"/>
      <c r="J58" s="33"/>
      <c r="K58" s="33"/>
      <c r="L58" s="33"/>
      <c r="M58" s="33"/>
      <c r="N58" s="33"/>
      <c r="O58" s="33"/>
      <c r="P58" s="33"/>
      <c r="Q58" s="33"/>
      <c r="R58" s="33"/>
      <c r="S58" s="33"/>
      <c r="T58" s="33"/>
      <c r="U58" s="33"/>
      <c r="V58" s="33"/>
      <c r="W58" s="33"/>
      <c r="X58" s="33"/>
      <c r="Y58" s="33"/>
      <c r="Z58" s="33"/>
      <c r="AA58" s="156"/>
    </row>
    <row r="59" spans="1:27" ht="13">
      <c r="A59" s="169"/>
      <c r="B59" s="149"/>
      <c r="C59" s="18" t="s">
        <v>8</v>
      </c>
      <c r="D59" s="18">
        <f>SUM($D$52:D58)</f>
        <v>0</v>
      </c>
      <c r="E59" s="18" t="str">
        <f ca="1">IFERROR(__xludf.DUMMYFUNCTION("IFERROR(AVERAGE.WEIGHTED(E52:E58,D52:D58),"" "")")," ")</f>
        <v xml:space="preserve"> </v>
      </c>
      <c r="F59" s="149"/>
      <c r="G59" s="33"/>
      <c r="H59" s="33"/>
      <c r="I59" s="33"/>
      <c r="J59" s="33"/>
      <c r="K59" s="33"/>
      <c r="L59" s="33"/>
      <c r="M59" s="33"/>
      <c r="N59" s="33"/>
      <c r="O59" s="33"/>
      <c r="P59" s="33"/>
      <c r="Q59" s="33"/>
      <c r="R59" s="33"/>
      <c r="S59" s="33"/>
      <c r="T59" s="33"/>
      <c r="U59" s="33"/>
      <c r="V59" s="33"/>
      <c r="W59" s="33"/>
      <c r="X59" s="33"/>
      <c r="Y59" s="33"/>
      <c r="Z59" s="33"/>
      <c r="AA59" s="156"/>
    </row>
    <row r="60" spans="1:27" ht="15.75" customHeight="1">
      <c r="A60" s="149"/>
      <c r="B60" s="149"/>
      <c r="C60" s="149"/>
      <c r="D60" s="149"/>
      <c r="E60" s="149"/>
      <c r="F60" s="149"/>
      <c r="AA60" s="156"/>
    </row>
    <row r="61" spans="1:27" ht="13">
      <c r="A61" s="165" t="s">
        <v>302</v>
      </c>
      <c r="B61" s="149"/>
      <c r="C61" s="149"/>
      <c r="D61" s="149"/>
      <c r="E61" s="149"/>
      <c r="F61" s="2"/>
      <c r="AA61" s="156"/>
    </row>
    <row r="62" spans="1:27" ht="13">
      <c r="A62" s="26" t="s">
        <v>12</v>
      </c>
      <c r="B62" s="46" t="s">
        <v>43</v>
      </c>
      <c r="C62" s="26" t="s">
        <v>44</v>
      </c>
      <c r="D62" s="26" t="s">
        <v>7</v>
      </c>
      <c r="E62" s="26" t="s">
        <v>45</v>
      </c>
      <c r="F62" s="2"/>
      <c r="AA62" s="156"/>
    </row>
    <row r="63" spans="1:27" ht="12.5">
      <c r="A63" s="47" t="s">
        <v>108</v>
      </c>
      <c r="B63" s="48">
        <v>4.75</v>
      </c>
      <c r="C63" s="48" t="s">
        <v>61</v>
      </c>
      <c r="D63" s="49">
        <v>3</v>
      </c>
      <c r="E63" s="27" t="s">
        <v>48</v>
      </c>
      <c r="F63" s="2"/>
      <c r="AA63" s="156"/>
    </row>
    <row r="64" spans="1:27" ht="12.5">
      <c r="A64" s="47" t="s">
        <v>109</v>
      </c>
      <c r="B64" s="48">
        <v>4.46</v>
      </c>
      <c r="C64" s="48" t="s">
        <v>61</v>
      </c>
      <c r="D64" s="49">
        <v>3</v>
      </c>
      <c r="E64" s="27" t="s">
        <v>48</v>
      </c>
      <c r="F64" s="2"/>
      <c r="AA64" s="156"/>
    </row>
    <row r="65" spans="1:27" ht="12.5">
      <c r="A65" s="47" t="s">
        <v>110</v>
      </c>
      <c r="B65" s="48">
        <v>4.3899999999999997</v>
      </c>
      <c r="C65" s="48" t="s">
        <v>61</v>
      </c>
      <c r="D65" s="49">
        <v>3</v>
      </c>
      <c r="E65" s="27" t="s">
        <v>48</v>
      </c>
      <c r="F65" s="2"/>
      <c r="AA65" s="156"/>
    </row>
    <row r="66" spans="1:27" ht="12.5">
      <c r="A66" s="47" t="s">
        <v>111</v>
      </c>
      <c r="B66" s="48">
        <v>28.6</v>
      </c>
      <c r="C66" s="48" t="s">
        <v>61</v>
      </c>
      <c r="D66" s="49">
        <v>3</v>
      </c>
      <c r="E66" s="27" t="s">
        <v>48</v>
      </c>
      <c r="F66" s="2"/>
      <c r="AA66" s="156"/>
    </row>
    <row r="67" spans="1:27" ht="12.5">
      <c r="A67" s="47" t="s">
        <v>112</v>
      </c>
      <c r="B67" s="48">
        <v>5.89</v>
      </c>
      <c r="C67" s="48" t="s">
        <v>61</v>
      </c>
      <c r="D67" s="49">
        <v>3</v>
      </c>
      <c r="E67" s="27" t="s">
        <v>48</v>
      </c>
      <c r="F67" s="2"/>
      <c r="AA67" s="156"/>
    </row>
    <row r="68" spans="1:27" ht="12.5">
      <c r="A68" s="47" t="s">
        <v>113</v>
      </c>
      <c r="B68" s="48">
        <v>5.12</v>
      </c>
      <c r="C68" s="48" t="s">
        <v>61</v>
      </c>
      <c r="D68" s="49">
        <v>3</v>
      </c>
      <c r="E68" s="27" t="s">
        <v>48</v>
      </c>
      <c r="F68" s="2"/>
      <c r="AA68" s="156"/>
    </row>
    <row r="69" spans="1:27" ht="12.5">
      <c r="A69" s="47" t="s">
        <v>114</v>
      </c>
      <c r="B69" s="48">
        <v>3.16</v>
      </c>
      <c r="C69" s="48" t="s">
        <v>61</v>
      </c>
      <c r="D69" s="49">
        <v>3</v>
      </c>
      <c r="E69" s="27" t="s">
        <v>48</v>
      </c>
      <c r="F69" s="2"/>
      <c r="AA69" s="156"/>
    </row>
    <row r="70" spans="1:27" ht="12.5">
      <c r="A70" s="47" t="s">
        <v>115</v>
      </c>
      <c r="B70" s="48">
        <v>5.24</v>
      </c>
      <c r="C70" s="48" t="s">
        <v>61</v>
      </c>
      <c r="D70" s="49">
        <v>3</v>
      </c>
      <c r="E70" s="27" t="s">
        <v>48</v>
      </c>
      <c r="F70" s="2"/>
      <c r="AA70" s="156"/>
    </row>
    <row r="71" spans="1:27" ht="12.5">
      <c r="A71" s="47" t="s">
        <v>116</v>
      </c>
      <c r="B71" s="48">
        <v>5.49</v>
      </c>
      <c r="C71" s="48" t="s">
        <v>61</v>
      </c>
      <c r="D71" s="49">
        <v>3</v>
      </c>
      <c r="E71" s="27" t="s">
        <v>48</v>
      </c>
      <c r="F71" s="2"/>
      <c r="AA71" s="156"/>
    </row>
    <row r="72" spans="1:27" ht="12.5">
      <c r="A72" s="47" t="s">
        <v>117</v>
      </c>
      <c r="B72" s="48">
        <v>9.2200000000000006</v>
      </c>
      <c r="C72" s="48" t="s">
        <v>61</v>
      </c>
      <c r="D72" s="49">
        <v>3</v>
      </c>
      <c r="E72" s="27" t="s">
        <v>48</v>
      </c>
      <c r="F72" s="2"/>
      <c r="AA72" s="156"/>
    </row>
    <row r="73" spans="1:27" ht="12.5">
      <c r="A73" s="47" t="s">
        <v>118</v>
      </c>
      <c r="B73" s="48">
        <v>2.09</v>
      </c>
      <c r="C73" s="48" t="s">
        <v>61</v>
      </c>
      <c r="D73" s="49">
        <v>3</v>
      </c>
      <c r="E73" s="27" t="s">
        <v>48</v>
      </c>
      <c r="F73" s="2"/>
      <c r="AA73" s="156"/>
    </row>
    <row r="74" spans="1:27" ht="12.5">
      <c r="A74" s="47" t="s">
        <v>119</v>
      </c>
      <c r="B74" s="48">
        <v>9.49</v>
      </c>
      <c r="C74" s="48" t="s">
        <v>61</v>
      </c>
      <c r="D74" s="49">
        <v>3</v>
      </c>
      <c r="E74" s="27" t="s">
        <v>48</v>
      </c>
      <c r="F74" s="2"/>
      <c r="AA74" s="156"/>
    </row>
    <row r="75" spans="1:27" ht="12.5">
      <c r="A75" s="47" t="s">
        <v>120</v>
      </c>
      <c r="B75" s="48">
        <v>1.03</v>
      </c>
      <c r="C75" s="48" t="s">
        <v>61</v>
      </c>
      <c r="D75" s="49">
        <v>3</v>
      </c>
      <c r="E75" s="27" t="s">
        <v>48</v>
      </c>
      <c r="F75" s="2"/>
      <c r="AA75" s="156"/>
    </row>
    <row r="76" spans="1:27" ht="12.5">
      <c r="A76" s="47" t="s">
        <v>121</v>
      </c>
      <c r="B76" s="48">
        <v>0.65</v>
      </c>
      <c r="C76" s="48" t="s">
        <v>61</v>
      </c>
      <c r="D76" s="49">
        <v>3</v>
      </c>
      <c r="E76" s="27" t="s">
        <v>48</v>
      </c>
      <c r="F76" s="2"/>
      <c r="AA76" s="156"/>
    </row>
    <row r="77" spans="1:27" ht="12.5">
      <c r="A77" s="47" t="s">
        <v>122</v>
      </c>
      <c r="B77" s="48">
        <v>1.52</v>
      </c>
      <c r="C77" s="48" t="s">
        <v>61</v>
      </c>
      <c r="D77" s="49">
        <v>3</v>
      </c>
      <c r="E77" s="27" t="s">
        <v>48</v>
      </c>
      <c r="F77" s="2"/>
      <c r="AA77" s="156"/>
    </row>
    <row r="78" spans="1:27" ht="12.5">
      <c r="A78" s="47" t="s">
        <v>123</v>
      </c>
      <c r="B78" s="48">
        <v>1.48</v>
      </c>
      <c r="C78" s="48" t="s">
        <v>61</v>
      </c>
      <c r="D78" s="49">
        <v>3</v>
      </c>
      <c r="E78" s="27" t="s">
        <v>48</v>
      </c>
      <c r="F78" s="2"/>
      <c r="AA78" s="156"/>
    </row>
    <row r="79" spans="1:27" ht="12.5">
      <c r="A79" s="47" t="s">
        <v>124</v>
      </c>
      <c r="B79" s="48">
        <v>4.2300000000000004</v>
      </c>
      <c r="C79" s="48" t="s">
        <v>61</v>
      </c>
      <c r="D79" s="49">
        <v>3</v>
      </c>
      <c r="E79" s="27" t="s">
        <v>48</v>
      </c>
      <c r="F79" s="2"/>
      <c r="AA79" s="156"/>
    </row>
    <row r="80" spans="1:27" ht="12.5">
      <c r="A80" s="47" t="s">
        <v>125</v>
      </c>
      <c r="B80" s="48">
        <v>1.8</v>
      </c>
      <c r="C80" s="48" t="s">
        <v>61</v>
      </c>
      <c r="D80" s="49">
        <v>3</v>
      </c>
      <c r="E80" s="27" t="s">
        <v>48</v>
      </c>
      <c r="F80" s="2"/>
      <c r="AA80" s="156"/>
    </row>
    <row r="81" spans="1:27" ht="12.5">
      <c r="A81" s="47" t="s">
        <v>126</v>
      </c>
      <c r="B81" s="48">
        <v>0.39</v>
      </c>
      <c r="C81" s="48" t="s">
        <v>61</v>
      </c>
      <c r="D81" s="49">
        <v>3</v>
      </c>
      <c r="E81" s="27" t="s">
        <v>48</v>
      </c>
      <c r="F81" s="2"/>
      <c r="AA81" s="156"/>
    </row>
    <row r="82" spans="1:27" ht="12.5">
      <c r="A82" s="47" t="s">
        <v>127</v>
      </c>
      <c r="B82" s="48">
        <v>0.25800000000000001</v>
      </c>
      <c r="C82" s="48" t="s">
        <v>61</v>
      </c>
      <c r="D82" s="49">
        <v>3</v>
      </c>
      <c r="E82" s="27" t="s">
        <v>48</v>
      </c>
      <c r="F82" s="2"/>
      <c r="AA82" s="156"/>
    </row>
    <row r="83" spans="1:27" ht="12.5">
      <c r="A83" s="47" t="s">
        <v>128</v>
      </c>
      <c r="B83" s="48">
        <v>1.5</v>
      </c>
      <c r="C83" s="48" t="s">
        <v>61</v>
      </c>
      <c r="D83" s="49">
        <v>3</v>
      </c>
      <c r="E83" s="27" t="s">
        <v>48</v>
      </c>
      <c r="F83" s="2"/>
      <c r="AA83" s="156"/>
    </row>
    <row r="84" spans="1:27" ht="12.5">
      <c r="A84" s="47" t="s">
        <v>129</v>
      </c>
      <c r="B84" s="48">
        <v>0.51500000000000001</v>
      </c>
      <c r="C84" s="48" t="s">
        <v>61</v>
      </c>
      <c r="D84" s="49">
        <v>3</v>
      </c>
      <c r="E84" s="27" t="s">
        <v>48</v>
      </c>
      <c r="F84" s="2"/>
      <c r="AA84" s="156"/>
    </row>
    <row r="85" spans="1:27" ht="12.5">
      <c r="A85" s="47" t="s">
        <v>130</v>
      </c>
      <c r="B85" s="48">
        <v>0.56399999999999995</v>
      </c>
      <c r="C85" s="48" t="s">
        <v>61</v>
      </c>
      <c r="D85" s="49">
        <v>3</v>
      </c>
      <c r="E85" s="27" t="s">
        <v>48</v>
      </c>
      <c r="F85" s="2"/>
      <c r="AA85" s="156"/>
    </row>
    <row r="86" spans="1:27" ht="12.5">
      <c r="A86" s="47" t="s">
        <v>131</v>
      </c>
      <c r="B86" s="48">
        <v>0.47899999999999998</v>
      </c>
      <c r="C86" s="48" t="s">
        <v>61</v>
      </c>
      <c r="D86" s="49">
        <v>3</v>
      </c>
      <c r="E86" s="27" t="s">
        <v>48</v>
      </c>
      <c r="F86" s="2"/>
      <c r="AA86" s="156"/>
    </row>
    <row r="87" spans="1:27" ht="12.5">
      <c r="A87" s="47" t="s">
        <v>132</v>
      </c>
      <c r="B87" s="48">
        <v>2.94</v>
      </c>
      <c r="C87" s="48" t="s">
        <v>61</v>
      </c>
      <c r="D87" s="49">
        <v>3</v>
      </c>
      <c r="E87" s="27" t="s">
        <v>48</v>
      </c>
      <c r="F87" s="2"/>
      <c r="AA87" s="156"/>
    </row>
    <row r="88" spans="1:27" ht="12.5">
      <c r="A88" s="47" t="s">
        <v>133</v>
      </c>
      <c r="B88" s="48">
        <v>0.69799999999999995</v>
      </c>
      <c r="C88" s="48" t="s">
        <v>61</v>
      </c>
      <c r="D88" s="49">
        <v>3</v>
      </c>
      <c r="E88" s="27" t="s">
        <v>48</v>
      </c>
      <c r="F88" s="2"/>
      <c r="AA88" s="156"/>
    </row>
    <row r="89" spans="1:27" ht="12.5">
      <c r="A89" s="47" t="s">
        <v>134</v>
      </c>
      <c r="B89" s="48">
        <v>3.41</v>
      </c>
      <c r="C89" s="48" t="s">
        <v>61</v>
      </c>
      <c r="D89" s="49">
        <v>3</v>
      </c>
      <c r="E89" s="27" t="s">
        <v>48</v>
      </c>
      <c r="F89" s="2"/>
      <c r="AA89" s="156"/>
    </row>
    <row r="90" spans="1:27" ht="12.5">
      <c r="A90" s="47" t="s">
        <v>135</v>
      </c>
      <c r="B90" s="48">
        <v>0.59099999999999997</v>
      </c>
      <c r="C90" s="48" t="s">
        <v>61</v>
      </c>
      <c r="D90" s="49">
        <v>3</v>
      </c>
      <c r="E90" s="27" t="s">
        <v>48</v>
      </c>
      <c r="F90" s="2"/>
      <c r="AA90" s="156"/>
    </row>
    <row r="91" spans="1:27" ht="12.5">
      <c r="A91" s="47" t="s">
        <v>136</v>
      </c>
      <c r="B91" s="48">
        <v>0.76700000000000002</v>
      </c>
      <c r="C91" s="48" t="s">
        <v>61</v>
      </c>
      <c r="D91" s="49">
        <v>3</v>
      </c>
      <c r="E91" s="27" t="s">
        <v>48</v>
      </c>
      <c r="F91" s="2"/>
      <c r="AA91" s="156"/>
    </row>
    <row r="92" spans="1:27" ht="12.5">
      <c r="A92" s="47" t="s">
        <v>137</v>
      </c>
      <c r="B92" s="48">
        <v>0.50900000000000001</v>
      </c>
      <c r="C92" s="48" t="s">
        <v>61</v>
      </c>
      <c r="D92" s="49">
        <v>3</v>
      </c>
      <c r="E92" s="27" t="s">
        <v>48</v>
      </c>
      <c r="F92" s="2"/>
      <c r="AA92" s="156"/>
    </row>
    <row r="93" spans="1:27" ht="12.5">
      <c r="A93" s="47" t="s">
        <v>138</v>
      </c>
      <c r="B93" s="48">
        <v>0.25900000000000001</v>
      </c>
      <c r="C93" s="48" t="s">
        <v>61</v>
      </c>
      <c r="D93" s="49">
        <v>3</v>
      </c>
      <c r="E93" s="27" t="s">
        <v>48</v>
      </c>
      <c r="F93" s="2"/>
      <c r="AA93" s="156"/>
    </row>
    <row r="94" spans="1:27" ht="12.5">
      <c r="A94" s="47" t="s">
        <v>139</v>
      </c>
      <c r="B94" s="48">
        <v>0.64200000000000002</v>
      </c>
      <c r="C94" s="48" t="s">
        <v>61</v>
      </c>
      <c r="D94" s="49">
        <v>3</v>
      </c>
      <c r="E94" s="27" t="s">
        <v>48</v>
      </c>
      <c r="F94" s="2"/>
      <c r="AA94" s="156"/>
    </row>
    <row r="95" spans="1:27" ht="12.5">
      <c r="A95" s="47" t="s">
        <v>140</v>
      </c>
      <c r="B95" s="48">
        <v>5.6</v>
      </c>
      <c r="C95" s="48" t="s">
        <v>61</v>
      </c>
      <c r="D95" s="49">
        <v>3</v>
      </c>
      <c r="E95" s="27" t="s">
        <v>48</v>
      </c>
      <c r="F95" s="2"/>
      <c r="AA95" s="156"/>
    </row>
    <row r="96" spans="1:27" ht="12.5">
      <c r="A96" s="47" t="s">
        <v>141</v>
      </c>
      <c r="B96" s="48">
        <v>4.28</v>
      </c>
      <c r="C96" s="48" t="s">
        <v>61</v>
      </c>
      <c r="D96" s="49">
        <v>3</v>
      </c>
      <c r="E96" s="27" t="s">
        <v>48</v>
      </c>
      <c r="F96" s="2"/>
      <c r="AA96" s="156"/>
    </row>
    <row r="97" spans="1:27" ht="12.5">
      <c r="A97" s="47" t="s">
        <v>142</v>
      </c>
      <c r="B97" s="48">
        <v>2.88</v>
      </c>
      <c r="C97" s="48" t="s">
        <v>61</v>
      </c>
      <c r="D97" s="49">
        <v>3</v>
      </c>
      <c r="E97" s="27" t="s">
        <v>48</v>
      </c>
      <c r="F97" s="2"/>
      <c r="AA97" s="156"/>
    </row>
    <row r="98" spans="1:27" ht="12.5">
      <c r="A98" s="50"/>
      <c r="B98" s="51"/>
      <c r="C98" s="51"/>
      <c r="D98" s="52"/>
      <c r="E98" s="51"/>
      <c r="F98" s="2"/>
      <c r="AA98" s="156"/>
    </row>
    <row r="99" spans="1:27" ht="12.5">
      <c r="A99" s="163" t="s">
        <v>143</v>
      </c>
      <c r="B99" s="2"/>
      <c r="C99" s="2"/>
      <c r="D99" s="2"/>
      <c r="E99" s="2"/>
      <c r="F99" s="2"/>
      <c r="AA99" s="156"/>
    </row>
    <row r="100" spans="1:27" ht="13">
      <c r="A100" s="164"/>
      <c r="B100" s="26" t="s">
        <v>43</v>
      </c>
      <c r="C100" s="26" t="s">
        <v>44</v>
      </c>
      <c r="D100" s="26" t="s">
        <v>7</v>
      </c>
      <c r="E100" s="26" t="s">
        <v>45</v>
      </c>
      <c r="F100" s="2"/>
      <c r="G100" s="175" t="s">
        <v>7</v>
      </c>
      <c r="H100" s="160"/>
      <c r="AA100" s="156"/>
    </row>
    <row r="101" spans="1:27" ht="12.5">
      <c r="A101" s="53" t="s">
        <v>144</v>
      </c>
      <c r="B101" s="54">
        <v>0.379</v>
      </c>
      <c r="C101" s="55" t="s">
        <v>145</v>
      </c>
      <c r="D101" s="49">
        <v>4</v>
      </c>
      <c r="E101" s="27" t="s">
        <v>48</v>
      </c>
      <c r="F101" s="2"/>
      <c r="G101" s="56" t="s">
        <v>146</v>
      </c>
      <c r="H101" s="56">
        <v>0</v>
      </c>
      <c r="AA101" s="156"/>
    </row>
    <row r="102" spans="1:27" ht="12.5">
      <c r="A102" s="53" t="s">
        <v>147</v>
      </c>
      <c r="B102" s="54">
        <v>0.84799999999999998</v>
      </c>
      <c r="C102" s="55" t="s">
        <v>145</v>
      </c>
      <c r="D102" s="49">
        <v>4</v>
      </c>
      <c r="E102" s="27" t="s">
        <v>48</v>
      </c>
      <c r="F102" s="2"/>
      <c r="G102" s="56" t="s">
        <v>148</v>
      </c>
      <c r="H102" s="56">
        <v>1</v>
      </c>
      <c r="AA102" s="156"/>
    </row>
    <row r="103" spans="1:27" ht="12.5">
      <c r="A103" s="53" t="s">
        <v>149</v>
      </c>
      <c r="B103" s="54">
        <v>0.17799999999999999</v>
      </c>
      <c r="C103" s="55" t="s">
        <v>145</v>
      </c>
      <c r="D103" s="49">
        <v>4</v>
      </c>
      <c r="E103" s="27" t="s">
        <v>48</v>
      </c>
      <c r="F103" s="2"/>
      <c r="G103" s="56" t="s">
        <v>150</v>
      </c>
      <c r="H103" s="56">
        <v>2</v>
      </c>
      <c r="AA103" s="156"/>
    </row>
    <row r="104" spans="1:27" ht="12.5">
      <c r="A104" s="53" t="s">
        <v>151</v>
      </c>
      <c r="B104" s="54">
        <v>0.105</v>
      </c>
      <c r="C104" s="55" t="s">
        <v>145</v>
      </c>
      <c r="D104" s="49">
        <v>4</v>
      </c>
      <c r="E104" s="27" t="s">
        <v>48</v>
      </c>
      <c r="F104" s="2"/>
      <c r="G104" s="56" t="s">
        <v>152</v>
      </c>
      <c r="H104" s="56">
        <v>3</v>
      </c>
      <c r="AA104" s="156"/>
    </row>
    <row r="105" spans="1:27" ht="12.5">
      <c r="A105" s="53" t="s">
        <v>153</v>
      </c>
      <c r="B105" s="54">
        <v>1.2</v>
      </c>
      <c r="C105" s="55" t="s">
        <v>145</v>
      </c>
      <c r="D105" s="49">
        <v>4</v>
      </c>
      <c r="E105" s="27" t="s">
        <v>48</v>
      </c>
      <c r="F105" s="2"/>
      <c r="G105" s="56" t="s">
        <v>154</v>
      </c>
      <c r="H105" s="56">
        <v>4</v>
      </c>
      <c r="AA105" s="156"/>
    </row>
    <row r="106" spans="1:27" ht="25">
      <c r="A106" s="53" t="s">
        <v>155</v>
      </c>
      <c r="B106" s="48">
        <v>2.5099999999999998</v>
      </c>
      <c r="C106" s="48" t="s">
        <v>145</v>
      </c>
      <c r="D106" s="49">
        <v>4</v>
      </c>
      <c r="E106" s="27" t="s">
        <v>48</v>
      </c>
      <c r="F106" s="2"/>
      <c r="G106" s="56" t="s">
        <v>156</v>
      </c>
      <c r="H106" s="56">
        <v>5</v>
      </c>
      <c r="AA106" s="156"/>
    </row>
    <row r="107" spans="1:27" ht="12.5">
      <c r="A107" s="47" t="s">
        <v>157</v>
      </c>
      <c r="B107" s="48">
        <v>2.2599999999999999E-2</v>
      </c>
      <c r="C107" s="48" t="s">
        <v>145</v>
      </c>
      <c r="D107" s="49">
        <v>4</v>
      </c>
      <c r="E107" s="27" t="s">
        <v>48</v>
      </c>
      <c r="F107" s="2"/>
      <c r="AA107" s="156"/>
    </row>
    <row r="108" spans="1:27" ht="12.5">
      <c r="A108" s="47" t="s">
        <v>158</v>
      </c>
      <c r="B108" s="48">
        <v>1.4599999999999999E-3</v>
      </c>
      <c r="C108" s="48" t="s">
        <v>145</v>
      </c>
      <c r="D108" s="49">
        <v>4</v>
      </c>
      <c r="E108" s="27" t="s">
        <v>48</v>
      </c>
      <c r="F108" s="2"/>
      <c r="AA108" s="156"/>
    </row>
    <row r="109" spans="1:27" ht="12.5">
      <c r="A109" s="47" t="s">
        <v>159</v>
      </c>
      <c r="B109" s="48">
        <v>3.3099999999999997E-2</v>
      </c>
      <c r="C109" s="48" t="s">
        <v>145</v>
      </c>
      <c r="D109" s="49">
        <v>4</v>
      </c>
      <c r="E109" s="27" t="s">
        <v>48</v>
      </c>
      <c r="F109" s="2"/>
      <c r="AA109" s="156"/>
    </row>
    <row r="110" spans="1:27" ht="12.5">
      <c r="A110" s="47" t="s">
        <v>160</v>
      </c>
      <c r="B110" s="48">
        <v>1.37E-2</v>
      </c>
      <c r="C110" s="48" t="s">
        <v>145</v>
      </c>
      <c r="D110" s="49">
        <v>4</v>
      </c>
      <c r="E110" s="27" t="s">
        <v>48</v>
      </c>
      <c r="F110" s="2"/>
      <c r="AA110" s="156"/>
    </row>
    <row r="111" spans="1:27" ht="12.5">
      <c r="A111" s="50"/>
      <c r="B111" s="51"/>
      <c r="C111" s="51"/>
      <c r="D111" s="57"/>
      <c r="E111" s="12"/>
      <c r="F111" s="2"/>
      <c r="AA111" s="156"/>
    </row>
    <row r="112" spans="1:27" ht="12.5">
      <c r="A112" s="163" t="s">
        <v>10</v>
      </c>
      <c r="B112" s="2"/>
      <c r="C112" s="2"/>
      <c r="D112" s="2"/>
      <c r="E112" s="2"/>
      <c r="F112" s="2"/>
      <c r="AA112" s="156"/>
    </row>
    <row r="113" spans="1:27" ht="13">
      <c r="A113" s="164"/>
      <c r="B113" s="26" t="s">
        <v>43</v>
      </c>
      <c r="C113" s="26" t="s">
        <v>44</v>
      </c>
      <c r="D113" s="26" t="s">
        <v>7</v>
      </c>
      <c r="E113" s="26" t="s">
        <v>45</v>
      </c>
      <c r="F113" s="2"/>
      <c r="AA113" s="156"/>
    </row>
    <row r="114" spans="1:27" ht="12.5">
      <c r="A114" s="47" t="s">
        <v>82</v>
      </c>
      <c r="B114" s="48">
        <v>2.25</v>
      </c>
      <c r="C114" s="48" t="s">
        <v>161</v>
      </c>
      <c r="D114" s="49">
        <v>4</v>
      </c>
      <c r="E114" s="27" t="s">
        <v>48</v>
      </c>
      <c r="F114" s="2"/>
      <c r="AA114" s="156"/>
    </row>
    <row r="115" spans="1:27" ht="12.5">
      <c r="A115" s="47" t="s">
        <v>83</v>
      </c>
      <c r="B115" s="48">
        <v>0.45</v>
      </c>
      <c r="C115" s="48" t="s">
        <v>161</v>
      </c>
      <c r="D115" s="49">
        <v>4</v>
      </c>
      <c r="E115" s="27" t="s">
        <v>48</v>
      </c>
      <c r="F115" s="2"/>
      <c r="AA115" s="156"/>
    </row>
    <row r="116" spans="1:27" ht="12.5">
      <c r="A116" s="47" t="s">
        <v>84</v>
      </c>
      <c r="B116" s="48">
        <v>7.26</v>
      </c>
      <c r="C116" s="48" t="s">
        <v>161</v>
      </c>
      <c r="D116" s="49">
        <v>4</v>
      </c>
      <c r="E116" s="27" t="s">
        <v>48</v>
      </c>
      <c r="F116" s="2"/>
      <c r="AA116" s="156"/>
    </row>
    <row r="117" spans="1:27" ht="12.5">
      <c r="A117" s="47" t="s">
        <v>85</v>
      </c>
      <c r="B117" s="48">
        <v>1.58</v>
      </c>
      <c r="C117" s="48" t="s">
        <v>161</v>
      </c>
      <c r="D117" s="49">
        <v>4</v>
      </c>
      <c r="E117" s="27" t="s">
        <v>48</v>
      </c>
      <c r="F117" s="2"/>
      <c r="AA117" s="156"/>
    </row>
    <row r="118" spans="1:27" ht="12.5">
      <c r="A118" s="50"/>
      <c r="B118" s="51"/>
      <c r="C118" s="51"/>
      <c r="D118" s="52"/>
      <c r="E118" s="51"/>
      <c r="F118" s="2"/>
      <c r="AA118" s="156"/>
    </row>
    <row r="119" spans="1:27" ht="12.5">
      <c r="A119" s="163" t="s">
        <v>98</v>
      </c>
      <c r="B119" s="2"/>
      <c r="C119" s="2"/>
      <c r="D119" s="2"/>
      <c r="E119" s="2"/>
      <c r="F119" s="2"/>
      <c r="AA119" s="156"/>
    </row>
    <row r="120" spans="1:27" ht="13">
      <c r="A120" s="164"/>
      <c r="B120" s="26" t="s">
        <v>43</v>
      </c>
      <c r="C120" s="26" t="s">
        <v>44</v>
      </c>
      <c r="D120" s="26" t="s">
        <v>7</v>
      </c>
      <c r="E120" s="26" t="s">
        <v>45</v>
      </c>
      <c r="F120" s="2"/>
      <c r="AA120" s="156"/>
    </row>
    <row r="121" spans="1:27" ht="12.5">
      <c r="A121" s="47" t="s">
        <v>162</v>
      </c>
      <c r="B121" s="48">
        <v>48.1</v>
      </c>
      <c r="C121" s="48" t="s">
        <v>163</v>
      </c>
      <c r="D121" s="58">
        <v>5</v>
      </c>
      <c r="E121" s="27" t="s">
        <v>48</v>
      </c>
      <c r="F121" s="2"/>
      <c r="AA121" s="156"/>
    </row>
    <row r="122" spans="1:27" ht="12.5">
      <c r="A122" s="47" t="s">
        <v>164</v>
      </c>
      <c r="B122" s="48">
        <v>649</v>
      </c>
      <c r="C122" s="48" t="s">
        <v>163</v>
      </c>
      <c r="D122" s="58">
        <v>5</v>
      </c>
      <c r="E122" s="27" t="s">
        <v>48</v>
      </c>
      <c r="F122" s="2"/>
      <c r="AA122" s="156"/>
    </row>
    <row r="123" spans="1:27" ht="12.5">
      <c r="A123" s="47" t="s">
        <v>165</v>
      </c>
      <c r="B123" s="48">
        <v>46.6</v>
      </c>
      <c r="C123" s="48" t="s">
        <v>163</v>
      </c>
      <c r="D123" s="58">
        <v>5</v>
      </c>
      <c r="E123" s="27" t="s">
        <v>48</v>
      </c>
      <c r="F123" s="2"/>
      <c r="AA123" s="156"/>
    </row>
    <row r="124" spans="1:27" ht="12.5">
      <c r="A124" s="47" t="s">
        <v>166</v>
      </c>
      <c r="B124" s="48">
        <v>86.7</v>
      </c>
      <c r="C124" s="48" t="s">
        <v>163</v>
      </c>
      <c r="D124" s="58">
        <v>5</v>
      </c>
      <c r="E124" s="27" t="s">
        <v>48</v>
      </c>
      <c r="F124" s="2"/>
      <c r="AA124" s="156"/>
    </row>
    <row r="125" spans="1:27" ht="12.5">
      <c r="A125" s="50"/>
      <c r="B125" s="51"/>
      <c r="C125" s="51"/>
      <c r="D125" s="57"/>
      <c r="E125" s="12"/>
      <c r="F125" s="2"/>
      <c r="AA125" s="156"/>
    </row>
    <row r="126" spans="1:27" ht="12.5">
      <c r="A126" s="173" t="s">
        <v>104</v>
      </c>
      <c r="B126" s="2"/>
      <c r="C126" s="2"/>
      <c r="D126" s="2"/>
      <c r="E126" s="2"/>
      <c r="F126" s="2"/>
      <c r="AA126" s="156"/>
    </row>
    <row r="127" spans="1:27" ht="13">
      <c r="A127" s="174"/>
      <c r="B127" s="59" t="s">
        <v>43</v>
      </c>
      <c r="C127" s="59" t="s">
        <v>44</v>
      </c>
      <c r="D127" s="59" t="s">
        <v>7</v>
      </c>
      <c r="E127" s="59" t="s">
        <v>45</v>
      </c>
      <c r="F127" s="60"/>
      <c r="G127" s="61"/>
      <c r="H127" s="61"/>
      <c r="I127" s="61"/>
      <c r="J127" s="61"/>
      <c r="K127" s="61"/>
      <c r="L127" s="61"/>
      <c r="M127" s="61"/>
      <c r="N127" s="61"/>
      <c r="O127" s="61"/>
      <c r="P127" s="61"/>
      <c r="Q127" s="61"/>
      <c r="R127" s="61"/>
      <c r="S127" s="61"/>
      <c r="T127" s="61"/>
      <c r="U127" s="61"/>
      <c r="V127" s="61"/>
      <c r="W127" s="61"/>
      <c r="X127" s="61"/>
      <c r="Y127" s="61"/>
      <c r="Z127" s="61"/>
      <c r="AA127" s="156"/>
    </row>
    <row r="128" spans="1:27" ht="12.5">
      <c r="A128" s="62" t="s">
        <v>167</v>
      </c>
      <c r="B128" s="63">
        <v>43.1</v>
      </c>
      <c r="C128" s="64" t="s">
        <v>163</v>
      </c>
      <c r="D128" s="65">
        <v>5</v>
      </c>
      <c r="E128" s="27" t="s">
        <v>48</v>
      </c>
      <c r="F128" s="60"/>
      <c r="G128" s="61"/>
      <c r="H128" s="61"/>
      <c r="I128" s="61"/>
      <c r="J128" s="61"/>
      <c r="K128" s="61"/>
      <c r="L128" s="61"/>
      <c r="M128" s="61"/>
      <c r="N128" s="61"/>
      <c r="O128" s="61"/>
      <c r="P128" s="61"/>
      <c r="Q128" s="61"/>
      <c r="R128" s="61"/>
      <c r="S128" s="61"/>
      <c r="T128" s="61"/>
      <c r="U128" s="61"/>
      <c r="V128" s="61"/>
      <c r="W128" s="61"/>
      <c r="X128" s="61"/>
      <c r="Y128" s="61"/>
      <c r="Z128" s="61"/>
      <c r="AA128" s="156"/>
    </row>
    <row r="129" spans="1:27" ht="12.5">
      <c r="A129" s="62" t="s">
        <v>168</v>
      </c>
      <c r="B129" s="63">
        <v>37.9</v>
      </c>
      <c r="C129" s="64" t="s">
        <v>163</v>
      </c>
      <c r="D129" s="65">
        <v>5</v>
      </c>
      <c r="E129" s="27" t="s">
        <v>48</v>
      </c>
      <c r="F129" s="60"/>
      <c r="G129" s="61"/>
      <c r="H129" s="61"/>
      <c r="I129" s="61"/>
      <c r="J129" s="61"/>
      <c r="K129" s="61"/>
      <c r="L129" s="61"/>
      <c r="M129" s="61"/>
      <c r="N129" s="61"/>
      <c r="O129" s="61"/>
      <c r="P129" s="61"/>
      <c r="Q129" s="61"/>
      <c r="R129" s="61"/>
      <c r="S129" s="61"/>
      <c r="T129" s="61"/>
      <c r="U129" s="61"/>
      <c r="V129" s="61"/>
      <c r="W129" s="61"/>
      <c r="X129" s="61"/>
      <c r="Y129" s="61"/>
      <c r="Z129" s="61"/>
      <c r="AA129" s="156"/>
    </row>
    <row r="130" spans="1:27" ht="12.5">
      <c r="A130" s="62" t="s">
        <v>169</v>
      </c>
      <c r="B130" s="63">
        <v>33</v>
      </c>
      <c r="C130" s="64" t="s">
        <v>163</v>
      </c>
      <c r="D130" s="65">
        <v>5</v>
      </c>
      <c r="E130" s="27" t="s">
        <v>48</v>
      </c>
      <c r="F130" s="60"/>
      <c r="G130" s="61"/>
      <c r="H130" s="61"/>
      <c r="I130" s="61"/>
      <c r="J130" s="61"/>
      <c r="K130" s="61"/>
      <c r="L130" s="61"/>
      <c r="M130" s="61"/>
      <c r="N130" s="61"/>
      <c r="O130" s="61"/>
      <c r="P130" s="61"/>
      <c r="Q130" s="61"/>
      <c r="R130" s="61"/>
      <c r="S130" s="61"/>
      <c r="T130" s="61"/>
      <c r="U130" s="61"/>
      <c r="V130" s="61"/>
      <c r="W130" s="61"/>
      <c r="X130" s="61"/>
      <c r="Y130" s="61"/>
      <c r="Z130" s="61"/>
      <c r="AA130" s="156"/>
    </row>
    <row r="131" spans="1:27" ht="12.5">
      <c r="A131" s="62" t="s">
        <v>170</v>
      </c>
      <c r="B131" s="63">
        <v>877</v>
      </c>
      <c r="C131" s="64" t="s">
        <v>163</v>
      </c>
      <c r="D131" s="65">
        <v>5</v>
      </c>
      <c r="E131" s="27" t="s">
        <v>48</v>
      </c>
      <c r="F131" s="60"/>
      <c r="G131" s="61"/>
      <c r="H131" s="61"/>
      <c r="I131" s="61"/>
      <c r="J131" s="61"/>
      <c r="K131" s="61"/>
      <c r="L131" s="61"/>
      <c r="M131" s="61"/>
      <c r="N131" s="61"/>
      <c r="O131" s="61"/>
      <c r="P131" s="61"/>
      <c r="Q131" s="61"/>
      <c r="R131" s="61"/>
      <c r="S131" s="61"/>
      <c r="T131" s="61"/>
      <c r="U131" s="61"/>
      <c r="V131" s="61"/>
      <c r="W131" s="61"/>
      <c r="X131" s="61"/>
      <c r="Y131" s="61"/>
      <c r="Z131" s="61"/>
      <c r="AA131" s="156"/>
    </row>
    <row r="132" spans="1:27" ht="12.5">
      <c r="A132" s="66"/>
      <c r="B132" s="67"/>
      <c r="C132" s="67"/>
      <c r="D132" s="68"/>
      <c r="E132" s="67"/>
      <c r="F132" s="60"/>
      <c r="G132" s="61"/>
      <c r="H132" s="61"/>
      <c r="I132" s="61"/>
      <c r="J132" s="61"/>
      <c r="K132" s="61"/>
      <c r="L132" s="61"/>
      <c r="M132" s="61"/>
      <c r="N132" s="61"/>
      <c r="O132" s="61"/>
      <c r="P132" s="61"/>
      <c r="Q132" s="61"/>
      <c r="R132" s="61"/>
      <c r="S132" s="61"/>
      <c r="T132" s="61"/>
      <c r="U132" s="61"/>
      <c r="V132" s="61"/>
      <c r="W132" s="61"/>
      <c r="X132" s="61"/>
      <c r="Y132" s="61"/>
      <c r="Z132" s="61"/>
      <c r="AA132" s="156"/>
    </row>
    <row r="133" spans="1:27" ht="12.5">
      <c r="A133" s="2"/>
      <c r="B133" s="2"/>
      <c r="C133" s="2"/>
      <c r="D133" s="2"/>
      <c r="E133" s="2"/>
      <c r="F133" s="2"/>
      <c r="AA133" s="156"/>
    </row>
    <row r="134" spans="1:27" ht="12.5" hidden="1"/>
    <row r="135" spans="1:27" ht="12.5" hidden="1"/>
    <row r="136" spans="1:27" ht="12.5" hidden="1"/>
    <row r="137" spans="1:27" ht="12.5" hidden="1"/>
    <row r="138" spans="1:27" ht="12.5" hidden="1"/>
    <row r="139" spans="1:27" ht="12.5" hidden="1"/>
    <row r="140" spans="1:27" ht="12.5" hidden="1"/>
    <row r="141" spans="1:27" ht="12.5" hidden="1"/>
    <row r="142" spans="1:27" ht="12.5" hidden="1"/>
    <row r="143" spans="1:27" ht="12.5" hidden="1"/>
    <row r="144" spans="1:27" ht="12.5" hidden="1"/>
    <row r="145" ht="12.5" hidden="1"/>
    <row r="146" ht="12.5" hidden="1"/>
    <row r="147" ht="12.5" hidden="1"/>
    <row r="148" ht="12.5" hidden="1"/>
    <row r="149" ht="12.5" hidden="1"/>
    <row r="150" ht="12.5" hidden="1"/>
    <row r="151" ht="12.5" hidden="1"/>
    <row r="152" ht="12.5" hidden="1"/>
    <row r="153" ht="12.5" hidden="1"/>
    <row r="154" ht="12.5" hidden="1"/>
    <row r="155" ht="12.5" hidden="1"/>
    <row r="156" ht="12.5" hidden="1"/>
    <row r="157" ht="12.5" hidden="1"/>
    <row r="158" ht="12.5" hidden="1"/>
    <row r="159" ht="12.5" hidden="1"/>
    <row r="160" ht="12.5" hidden="1"/>
    <row r="161" ht="12.5" hidden="1"/>
    <row r="162" ht="12.5" hidden="1"/>
    <row r="163" ht="12.5" hidden="1"/>
    <row r="164" ht="12.5" hidden="1"/>
    <row r="165" ht="12.5" hidden="1"/>
    <row r="166" ht="12.5" hidden="1"/>
    <row r="167" ht="12.5" hidden="1"/>
    <row r="168" ht="12.5" hidden="1"/>
    <row r="169" ht="12.5" hidden="1"/>
    <row r="170" ht="12.5" hidden="1"/>
    <row r="171" ht="12.5" hidden="1"/>
    <row r="172" ht="12.5" hidden="1"/>
    <row r="173" ht="12.5" hidden="1"/>
    <row r="174" ht="12.5" hidden="1"/>
    <row r="175" ht="12.5" hidden="1"/>
    <row r="176" ht="12.5" hidden="1"/>
    <row r="177" ht="12.5" hidden="1"/>
    <row r="178" ht="12.5" hidden="1"/>
    <row r="179" ht="12.5" hidden="1"/>
    <row r="180" ht="12.5" hidden="1"/>
    <row r="181" ht="12.5" hidden="1"/>
    <row r="182" ht="12.5" hidden="1"/>
    <row r="183" ht="12.5" hidden="1"/>
    <row r="184" ht="12.5" hidden="1"/>
    <row r="185" ht="12.5" hidden="1"/>
    <row r="186" ht="12.5" hidden="1"/>
    <row r="187" ht="12.5" hidden="1"/>
    <row r="188" ht="12.5" hidden="1"/>
    <row r="189" ht="12.5" hidden="1"/>
    <row r="190" ht="12.5" hidden="1"/>
    <row r="191" ht="12.5" hidden="1"/>
    <row r="192" ht="12.5" hidden="1"/>
    <row r="193" ht="12.5" hidden="1"/>
    <row r="194" ht="12.5" hidden="1"/>
    <row r="195" ht="12.5" hidden="1"/>
    <row r="196" ht="12.5" hidden="1"/>
    <row r="197" ht="12.5" hidden="1"/>
    <row r="198" ht="12.5" hidden="1"/>
    <row r="199" ht="12.5" hidden="1"/>
    <row r="200" ht="12.5" hidden="1"/>
    <row r="201" ht="12.5" hidden="1"/>
    <row r="202" ht="12.5" hidden="1"/>
    <row r="203" ht="12.5" hidden="1"/>
    <row r="204" ht="12.5" hidden="1"/>
    <row r="205" ht="12.5" hidden="1"/>
    <row r="206" ht="12.5" hidden="1"/>
    <row r="207" ht="12.5" hidden="1"/>
    <row r="208" ht="12.5" hidden="1"/>
    <row r="209" ht="12.5" hidden="1"/>
    <row r="210" ht="12.5" hidden="1"/>
    <row r="211" ht="12.5" hidden="1"/>
    <row r="212" ht="12.5" hidden="1"/>
    <row r="213" ht="12.5" hidden="1"/>
    <row r="214" ht="12.5" hidden="1"/>
    <row r="215" ht="12.5" hidden="1"/>
    <row r="216" ht="12.5" hidden="1"/>
    <row r="217" ht="12.5" hidden="1"/>
    <row r="218" ht="12.5" hidden="1"/>
    <row r="219" ht="12.5" hidden="1"/>
    <row r="220" ht="12.5" hidden="1"/>
    <row r="221" ht="12.5" hidden="1"/>
    <row r="222" ht="12.5" hidden="1"/>
    <row r="223" ht="12.5" hidden="1"/>
    <row r="224" ht="12.5" hidden="1"/>
    <row r="225" ht="12.5" hidden="1"/>
    <row r="226" ht="12.5" hidden="1"/>
    <row r="227" ht="12.5" hidden="1"/>
    <row r="228" ht="12.5" hidden="1"/>
    <row r="229" ht="12.5" hidden="1"/>
    <row r="230" ht="12.5" hidden="1"/>
    <row r="231" ht="12.5" hidden="1"/>
    <row r="232" ht="12.5" hidden="1"/>
    <row r="233" ht="12.5" hidden="1"/>
    <row r="234" ht="12.5" hidden="1"/>
    <row r="235" ht="12.5" hidden="1"/>
    <row r="236" ht="12.5" hidden="1"/>
    <row r="237" ht="12.5" hidden="1"/>
    <row r="238" ht="12.5" hidden="1"/>
    <row r="239" ht="12.5" hidden="1"/>
    <row r="240" ht="12.5" hidden="1"/>
    <row r="241" ht="12.5" hidden="1"/>
    <row r="242" ht="12.5" hidden="1"/>
    <row r="243" ht="12.5" hidden="1"/>
    <row r="244" ht="12.5" hidden="1"/>
    <row r="245" ht="12.5" hidden="1"/>
    <row r="246" ht="12.5" hidden="1"/>
    <row r="247" ht="12.5" hidden="1"/>
    <row r="248" ht="12.5" hidden="1"/>
    <row r="249" ht="12.5" hidden="1"/>
    <row r="250" ht="12.5" hidden="1"/>
    <row r="251" ht="12.5" hidden="1"/>
    <row r="252" ht="12.5" hidden="1"/>
    <row r="253" ht="12.5" hidden="1"/>
    <row r="254" ht="12.5" hidden="1"/>
    <row r="255" ht="12.5" hidden="1"/>
    <row r="256" ht="12.5" hidden="1"/>
    <row r="257" ht="12.5" hidden="1"/>
    <row r="258" ht="12.5" hidden="1"/>
    <row r="259" ht="12.5" hidden="1"/>
    <row r="260" ht="12.5" hidden="1"/>
    <row r="261" ht="12.5" hidden="1"/>
    <row r="262" ht="12.5" hidden="1"/>
    <row r="263" ht="12.5" hidden="1"/>
    <row r="264" ht="12.5" hidden="1"/>
    <row r="265" ht="12.5" hidden="1"/>
    <row r="266" ht="12.5" hidden="1"/>
    <row r="267" ht="12.5" hidden="1"/>
    <row r="268" ht="12.5" hidden="1"/>
    <row r="269" ht="12.5" hidden="1"/>
    <row r="270" ht="12.5" hidden="1"/>
    <row r="271" ht="12.5" hidden="1"/>
    <row r="272" ht="12.5" hidden="1"/>
    <row r="273" ht="12.5" hidden="1"/>
    <row r="274" ht="12.5" hidden="1"/>
    <row r="275" ht="12.5" hidden="1"/>
    <row r="276" ht="12.5" hidden="1"/>
    <row r="277" ht="12.5" hidden="1"/>
    <row r="278" ht="12.5" hidden="1"/>
    <row r="279" ht="12.5" hidden="1"/>
    <row r="280" ht="12.5" hidden="1"/>
    <row r="281" ht="12.5" hidden="1"/>
    <row r="282" ht="12.5" hidden="1"/>
    <row r="283" ht="12.5" hidden="1"/>
    <row r="284" ht="12.5" hidden="1"/>
    <row r="285" ht="12.5" hidden="1"/>
    <row r="286" ht="12.5" hidden="1"/>
    <row r="287" ht="12.5" hidden="1"/>
    <row r="288" ht="12.5" hidden="1"/>
    <row r="289" ht="12.5" hidden="1"/>
    <row r="290" ht="12.5" hidden="1"/>
    <row r="291" ht="12.5" hidden="1"/>
    <row r="292" ht="12.5" hidden="1"/>
    <row r="293" ht="12.5" hidden="1"/>
    <row r="294" ht="12.5" hidden="1"/>
    <row r="295" ht="12.5" hidden="1"/>
    <row r="296" ht="12.5" hidden="1"/>
    <row r="297" ht="12.5" hidden="1"/>
    <row r="298" ht="12.5" hidden="1"/>
    <row r="299" ht="12.5" hidden="1"/>
    <row r="300" ht="12.5" hidden="1"/>
    <row r="301" ht="12.5" hidden="1"/>
    <row r="302" ht="12.5" hidden="1"/>
    <row r="303" ht="12.5" hidden="1"/>
    <row r="304" ht="12.5" hidden="1"/>
    <row r="305" ht="12.5" hidden="1"/>
    <row r="306" ht="12.5" hidden="1"/>
    <row r="307" ht="12.5" hidden="1"/>
    <row r="308" ht="12.5" hidden="1"/>
    <row r="309" ht="12.5" hidden="1"/>
    <row r="310" ht="12.5" hidden="1"/>
    <row r="311" ht="12.5" hidden="1"/>
    <row r="312" ht="12.5" hidden="1"/>
    <row r="313" ht="12.5" hidden="1"/>
    <row r="314" ht="12.5" hidden="1"/>
    <row r="315" ht="12.5" hidden="1"/>
    <row r="316" ht="12.5" hidden="1"/>
    <row r="317" ht="12.5" hidden="1"/>
    <row r="318" ht="12.5" hidden="1"/>
    <row r="319" ht="12.5" hidden="1"/>
    <row r="320" ht="12.5" hidden="1"/>
    <row r="321" ht="12.5" hidden="1"/>
    <row r="322" ht="12.5" hidden="1"/>
    <row r="323" ht="12.5" hidden="1"/>
    <row r="324" ht="12.5" hidden="1"/>
    <row r="325" ht="12.5" hidden="1"/>
    <row r="326" ht="12.5" hidden="1"/>
    <row r="327" ht="12.5" hidden="1"/>
    <row r="328" ht="12.5" hidden="1"/>
    <row r="329" ht="12.5" hidden="1"/>
    <row r="330" ht="12.5" hidden="1"/>
    <row r="331" ht="12.5" hidden="1"/>
    <row r="332" ht="12.5" hidden="1"/>
    <row r="333" ht="12.5" hidden="1"/>
    <row r="334" ht="12.5" hidden="1"/>
    <row r="335" ht="12.5" hidden="1"/>
    <row r="336" ht="12.5" hidden="1"/>
    <row r="337" ht="12.5" hidden="1"/>
    <row r="338" ht="12.5" hidden="1"/>
    <row r="339" ht="12.5" hidden="1"/>
    <row r="340" ht="12.5" hidden="1"/>
    <row r="341" ht="12.5" hidden="1"/>
    <row r="342" ht="12.5" hidden="1"/>
    <row r="343" ht="12.5" hidden="1"/>
    <row r="344" ht="12.5" hidden="1"/>
    <row r="345" ht="12.5" hidden="1"/>
    <row r="346" ht="12.5" hidden="1"/>
    <row r="347" ht="12.5" hidden="1"/>
    <row r="348" ht="12.5" hidden="1"/>
    <row r="349" ht="12.5" hidden="1"/>
    <row r="350" ht="12.5" hidden="1"/>
    <row r="351" ht="12.5" hidden="1"/>
    <row r="352" ht="12.5" hidden="1"/>
    <row r="353" ht="12.5" hidden="1"/>
    <row r="354" ht="12.5" hidden="1"/>
    <row r="355" ht="12.5" hidden="1"/>
    <row r="356" ht="12.5" hidden="1"/>
    <row r="357" ht="12.5" hidden="1"/>
    <row r="358" ht="12.5" hidden="1"/>
    <row r="359" ht="12.5" hidden="1"/>
    <row r="360" ht="12.5" hidden="1"/>
    <row r="361" ht="12.5" hidden="1"/>
    <row r="362" ht="12.5" hidden="1"/>
    <row r="363" ht="12.5" hidden="1"/>
    <row r="364" ht="12.5" hidden="1"/>
    <row r="365" ht="12.5" hidden="1"/>
    <row r="366" ht="12.5" hidden="1"/>
    <row r="367" ht="12.5" hidden="1"/>
    <row r="368" ht="12.5" hidden="1"/>
    <row r="369" ht="12.5" hidden="1"/>
    <row r="370" ht="12.5" hidden="1"/>
    <row r="371" ht="12.5" hidden="1"/>
    <row r="372" ht="12.5" hidden="1"/>
    <row r="373" ht="12.5" hidden="1"/>
    <row r="374" ht="12.5" hidden="1"/>
    <row r="375" ht="12.5" hidden="1"/>
    <row r="376" ht="12.5" hidden="1"/>
    <row r="377" ht="12.5" hidden="1"/>
    <row r="378" ht="12.5" hidden="1"/>
    <row r="379" ht="12.5" hidden="1"/>
    <row r="380" ht="12.5" hidden="1"/>
    <row r="381" ht="12.5" hidden="1"/>
    <row r="382" ht="12.5" hidden="1"/>
    <row r="383" ht="12.5" hidden="1"/>
    <row r="384" ht="12.5" hidden="1"/>
    <row r="385" ht="12.5" hidden="1"/>
    <row r="386" ht="12.5" hidden="1"/>
    <row r="387" ht="12.5" hidden="1"/>
    <row r="388" ht="12.5" hidden="1"/>
    <row r="389" ht="12.5" hidden="1"/>
    <row r="390" ht="12.5" hidden="1"/>
    <row r="391" ht="12.5" hidden="1"/>
    <row r="392" ht="12.5" hidden="1"/>
    <row r="393" ht="12.5" hidden="1"/>
    <row r="394" ht="12.5" hidden="1"/>
    <row r="395" ht="12.5" hidden="1"/>
    <row r="396" ht="12.5" hidden="1"/>
    <row r="397" ht="12.5" hidden="1"/>
    <row r="398" ht="12.5" hidden="1"/>
    <row r="399" ht="12.5" hidden="1"/>
    <row r="400" ht="12.5" hidden="1"/>
    <row r="401" ht="12.5" hidden="1"/>
    <row r="402" ht="12.5" hidden="1"/>
    <row r="403" ht="12.5" hidden="1"/>
    <row r="404" ht="12.5" hidden="1"/>
    <row r="405" ht="12.5" hidden="1"/>
    <row r="406" ht="12.5" hidden="1"/>
    <row r="407" ht="12.5" hidden="1"/>
    <row r="408" ht="12.5" hidden="1"/>
    <row r="409" ht="12.5" hidden="1"/>
    <row r="410" ht="12.5" hidden="1"/>
    <row r="411" ht="12.5" hidden="1"/>
    <row r="412" ht="12.5" hidden="1"/>
    <row r="413" ht="12.5" hidden="1"/>
    <row r="414" ht="12.5" hidden="1"/>
    <row r="415" ht="12.5" hidden="1"/>
    <row r="416" ht="12.5" hidden="1"/>
    <row r="417" ht="12.5" hidden="1"/>
    <row r="418" ht="12.5" hidden="1"/>
    <row r="419" ht="12.5" hidden="1"/>
    <row r="420" ht="12.5" hidden="1"/>
    <row r="421" ht="12.5" hidden="1"/>
    <row r="422" ht="12.5" hidden="1"/>
    <row r="423" ht="12.5" hidden="1"/>
    <row r="424" ht="12.5" hidden="1"/>
    <row r="425" ht="12.5" hidden="1"/>
    <row r="426" ht="12.5" hidden="1"/>
    <row r="427" ht="12.5" hidden="1"/>
    <row r="428" ht="12.5" hidden="1"/>
    <row r="429" ht="12.5" hidden="1"/>
    <row r="430" ht="12.5" hidden="1"/>
    <row r="431" ht="12.5" hidden="1"/>
    <row r="432" ht="12.5" hidden="1"/>
    <row r="433" ht="12.5" hidden="1"/>
    <row r="434" ht="12.5" hidden="1"/>
    <row r="435" ht="12.5" hidden="1"/>
    <row r="436" ht="12.5" hidden="1"/>
    <row r="437" ht="12.5" hidden="1"/>
    <row r="438" ht="12.5" hidden="1"/>
    <row r="439" ht="12.5" hidden="1"/>
    <row r="440" ht="12.5" hidden="1"/>
    <row r="441" ht="12.5" hidden="1"/>
    <row r="442" ht="12.5" hidden="1"/>
    <row r="443" ht="12.5" hidden="1"/>
    <row r="444" ht="12.5" hidden="1"/>
    <row r="445" ht="12.5" hidden="1"/>
    <row r="446" ht="12.5" hidden="1"/>
    <row r="447" ht="12.5" hidden="1"/>
    <row r="448" ht="12.5" hidden="1"/>
    <row r="449" ht="12.5" hidden="1"/>
    <row r="450" ht="12.5" hidden="1"/>
    <row r="451" ht="12.5" hidden="1"/>
    <row r="452" ht="12.5" hidden="1"/>
    <row r="453" ht="12.5" hidden="1"/>
    <row r="454" ht="12.5" hidden="1"/>
    <row r="455" ht="12.5" hidden="1"/>
    <row r="456" ht="12.5" hidden="1"/>
    <row r="457" ht="12.5" hidden="1"/>
    <row r="458" ht="12.5" hidden="1"/>
    <row r="459" ht="12.5" hidden="1"/>
    <row r="460" ht="12.5" hidden="1"/>
    <row r="461" ht="12.5" hidden="1"/>
    <row r="462" ht="12.5" hidden="1"/>
    <row r="463" ht="12.5" hidden="1"/>
    <row r="464" ht="12.5" hidden="1"/>
    <row r="465" ht="12.5" hidden="1"/>
    <row r="466" ht="12.5" hidden="1"/>
    <row r="467" ht="12.5" hidden="1"/>
    <row r="468" ht="12.5" hidden="1"/>
    <row r="469" ht="12.5" hidden="1"/>
    <row r="470" ht="12.5" hidden="1"/>
    <row r="471" ht="12.5" hidden="1"/>
    <row r="472" ht="12.5" hidden="1"/>
    <row r="473" ht="12.5" hidden="1"/>
    <row r="474" ht="12.5" hidden="1"/>
    <row r="475" ht="12.5" hidden="1"/>
    <row r="476" ht="12.5" hidden="1"/>
    <row r="477" ht="12.5" hidden="1"/>
    <row r="478" ht="12.5" hidden="1"/>
    <row r="479" ht="12.5" hidden="1"/>
    <row r="480" ht="12.5" hidden="1"/>
    <row r="481" ht="12.5" hidden="1"/>
    <row r="482" ht="12.5" hidden="1"/>
    <row r="483" ht="12.5" hidden="1"/>
    <row r="484" ht="12.5" hidden="1"/>
    <row r="485" ht="12.5" hidden="1"/>
    <row r="486" ht="12.5" hidden="1"/>
    <row r="487" ht="12.5" hidden="1"/>
    <row r="488" ht="12.5" hidden="1"/>
    <row r="489" ht="12.5" hidden="1"/>
    <row r="490" ht="12.5" hidden="1"/>
    <row r="491" ht="12.5" hidden="1"/>
    <row r="492" ht="12.5" hidden="1"/>
    <row r="493" ht="12.5" hidden="1"/>
    <row r="494" ht="12.5" hidden="1"/>
    <row r="495" ht="12.5" hidden="1"/>
    <row r="496" ht="12.5" hidden="1"/>
    <row r="497" ht="12.5" hidden="1"/>
    <row r="498" ht="12.5" hidden="1"/>
    <row r="499" ht="12.5" hidden="1"/>
    <row r="500" ht="12.5" hidden="1"/>
    <row r="501" ht="12.5" hidden="1"/>
    <row r="502" ht="12.5" hidden="1"/>
    <row r="503" ht="12.5" hidden="1"/>
    <row r="504" ht="12.5" hidden="1"/>
    <row r="505" ht="12.5" hidden="1"/>
    <row r="506" ht="12.5" hidden="1"/>
    <row r="507" ht="12.5" hidden="1"/>
    <row r="508" ht="12.5" hidden="1"/>
    <row r="509" ht="12.5" hidden="1"/>
    <row r="510" ht="12.5" hidden="1"/>
    <row r="511" ht="12.5" hidden="1"/>
    <row r="512" ht="12.5" hidden="1"/>
    <row r="513" ht="12.5" hidden="1"/>
    <row r="514" ht="12.5" hidden="1"/>
    <row r="515" ht="12.5" hidden="1"/>
    <row r="516" ht="12.5" hidden="1"/>
    <row r="517" ht="12.5" hidden="1"/>
    <row r="518" ht="12.5" hidden="1"/>
    <row r="519" ht="12.5" hidden="1"/>
    <row r="520" ht="12.5" hidden="1"/>
    <row r="521" ht="12.5" hidden="1"/>
    <row r="522" ht="12.5" hidden="1"/>
    <row r="523" ht="12.5" hidden="1"/>
    <row r="524" ht="12.5" hidden="1"/>
    <row r="525" ht="12.5" hidden="1"/>
    <row r="526" ht="12.5" hidden="1"/>
    <row r="527" ht="12.5" hidden="1"/>
    <row r="528" ht="12.5" hidden="1"/>
    <row r="529" ht="12.5" hidden="1"/>
    <row r="530" ht="12.5" hidden="1"/>
    <row r="531" ht="12.5" hidden="1"/>
    <row r="532" ht="12.5" hidden="1"/>
    <row r="533" ht="12.5" hidden="1"/>
    <row r="534" ht="12.5" hidden="1"/>
    <row r="535" ht="12.5" hidden="1"/>
    <row r="536" ht="12.5" hidden="1"/>
    <row r="537" ht="12.5" hidden="1"/>
    <row r="538" ht="12.5" hidden="1"/>
    <row r="539" ht="12.5" hidden="1"/>
    <row r="540" ht="12.5" hidden="1"/>
    <row r="541" ht="12.5" hidden="1"/>
    <row r="542" ht="12.5" hidden="1"/>
    <row r="543" ht="12.5" hidden="1"/>
    <row r="544" ht="12.5" hidden="1"/>
    <row r="545" ht="12.5" hidden="1"/>
    <row r="546" ht="12.5" hidden="1"/>
    <row r="547" ht="12.5" hidden="1"/>
    <row r="548" ht="12.5" hidden="1"/>
    <row r="549" ht="12.5" hidden="1"/>
    <row r="550" ht="12.5" hidden="1"/>
    <row r="551" ht="12.5" hidden="1"/>
    <row r="552" ht="12.5" hidden="1"/>
    <row r="553" ht="12.5" hidden="1"/>
    <row r="554" ht="12.5" hidden="1"/>
    <row r="555" ht="12.5" hidden="1"/>
    <row r="556" ht="12.5" hidden="1"/>
    <row r="557" ht="12.5" hidden="1"/>
    <row r="558" ht="12.5" hidden="1"/>
    <row r="559" ht="12.5" hidden="1"/>
    <row r="560" ht="12.5" hidden="1"/>
    <row r="561" ht="12.5" hidden="1"/>
    <row r="562" ht="12.5" hidden="1"/>
    <row r="563" ht="12.5" hidden="1"/>
    <row r="564" ht="12.5" hidden="1"/>
    <row r="565" ht="12.5" hidden="1"/>
    <row r="566" ht="12.5" hidden="1"/>
    <row r="567" ht="12.5" hidden="1"/>
    <row r="568" ht="12.5" hidden="1"/>
    <row r="569" ht="12.5" hidden="1"/>
    <row r="570" ht="12.5" hidden="1"/>
    <row r="571" ht="12.5" hidden="1"/>
    <row r="572" ht="12.5" hidden="1"/>
    <row r="573" ht="12.5" hidden="1"/>
    <row r="574" ht="12.5" hidden="1"/>
    <row r="575" ht="12.5" hidden="1"/>
    <row r="576" ht="12.5" hidden="1"/>
    <row r="577" ht="12.5" hidden="1"/>
    <row r="578" ht="12.5" hidden="1"/>
    <row r="579" ht="12.5" hidden="1"/>
    <row r="580" ht="12.5" hidden="1"/>
    <row r="581" ht="12.5" hidden="1"/>
    <row r="582" ht="12.5" hidden="1"/>
    <row r="583" ht="12.5" hidden="1"/>
    <row r="584" ht="12.5" hidden="1"/>
    <row r="585" ht="12.5" hidden="1"/>
    <row r="586" ht="12.5" hidden="1"/>
    <row r="587" ht="12.5" hidden="1"/>
    <row r="588" ht="12.5" hidden="1"/>
    <row r="589" ht="12.5" hidden="1"/>
    <row r="590" ht="12.5" hidden="1"/>
    <row r="591" ht="12.5" hidden="1"/>
    <row r="592" ht="12.5" hidden="1"/>
    <row r="593" ht="12.5" hidden="1"/>
    <row r="594" ht="12.5" hidden="1"/>
    <row r="595" ht="12.5" hidden="1"/>
    <row r="596" ht="12.5" hidden="1"/>
    <row r="597" ht="12.5" hidden="1"/>
    <row r="598" ht="12.5" hidden="1"/>
    <row r="599" ht="12.5" hidden="1"/>
    <row r="600" ht="12.5" hidden="1"/>
    <row r="601" ht="12.5" hidden="1"/>
    <row r="602" ht="12.5" hidden="1"/>
    <row r="603" ht="12.5" hidden="1"/>
    <row r="604" ht="12.5" hidden="1"/>
    <row r="605" ht="12.5" hidden="1"/>
    <row r="606" ht="12.5" hidden="1"/>
    <row r="607" ht="12.5" hidden="1"/>
    <row r="608" ht="12.5" hidden="1"/>
    <row r="609" ht="12.5" hidden="1"/>
    <row r="610" ht="12.5" hidden="1"/>
    <row r="611" ht="12.5" hidden="1"/>
    <row r="612" ht="12.5" hidden="1"/>
    <row r="613" ht="12.5" hidden="1"/>
    <row r="614" ht="12.5" hidden="1"/>
    <row r="615" ht="12.5" hidden="1"/>
    <row r="616" ht="12.5" hidden="1"/>
    <row r="617" ht="12.5" hidden="1"/>
    <row r="618" ht="12.5" hidden="1"/>
    <row r="619" ht="12.5" hidden="1"/>
    <row r="620" ht="12.5" hidden="1"/>
    <row r="621" ht="12.5" hidden="1"/>
    <row r="622" ht="12.5" hidden="1"/>
    <row r="623" ht="12.5" hidden="1"/>
    <row r="624" ht="12.5" hidden="1"/>
    <row r="625" ht="12.5" hidden="1"/>
    <row r="626" ht="12.5" hidden="1"/>
    <row r="627" ht="12.5" hidden="1"/>
    <row r="628" ht="12.5" hidden="1"/>
    <row r="629" ht="12.5" hidden="1"/>
    <row r="630" ht="12.5" hidden="1"/>
    <row r="631" ht="12.5" hidden="1"/>
    <row r="632" ht="12.5" hidden="1"/>
    <row r="633" ht="12.5" hidden="1"/>
    <row r="634" ht="12.5" hidden="1"/>
    <row r="635" ht="12.5" hidden="1"/>
    <row r="636" ht="12.5" hidden="1"/>
    <row r="637" ht="12.5" hidden="1"/>
    <row r="638" ht="12.5" hidden="1"/>
    <row r="639" ht="12.5" hidden="1"/>
    <row r="640" ht="12.5" hidden="1"/>
    <row r="641" ht="12.5" hidden="1"/>
    <row r="642" ht="12.5" hidden="1"/>
    <row r="643" ht="12.5" hidden="1"/>
    <row r="644" ht="12.5" hidden="1"/>
    <row r="645" ht="12.5" hidden="1"/>
    <row r="646" ht="12.5" hidden="1"/>
    <row r="647" ht="12.5" hidden="1"/>
    <row r="648" ht="12.5" hidden="1"/>
    <row r="649" ht="12.5" hidden="1"/>
    <row r="650" ht="12.5" hidden="1"/>
    <row r="651" ht="12.5" hidden="1"/>
    <row r="652" ht="12.5" hidden="1"/>
    <row r="653" ht="12.5" hidden="1"/>
    <row r="654" ht="12.5" hidden="1"/>
    <row r="655" ht="12.5" hidden="1"/>
    <row r="656" ht="12.5" hidden="1"/>
    <row r="657" ht="12.5" hidden="1"/>
    <row r="658" ht="12.5" hidden="1"/>
    <row r="659" ht="12.5" hidden="1"/>
    <row r="660" ht="12.5" hidden="1"/>
    <row r="661" ht="12.5" hidden="1"/>
    <row r="662" ht="12.5" hidden="1"/>
    <row r="663" ht="12.5" hidden="1"/>
    <row r="664" ht="12.5" hidden="1"/>
    <row r="665" ht="12.5" hidden="1"/>
    <row r="666" ht="12.5" hidden="1"/>
    <row r="667" ht="12.5" hidden="1"/>
    <row r="668" ht="12.5" hidden="1"/>
    <row r="669" ht="12.5" hidden="1"/>
    <row r="670" ht="12.5" hidden="1"/>
    <row r="671" ht="12.5" hidden="1"/>
    <row r="672" ht="12.5" hidden="1"/>
    <row r="673" ht="12.5" hidden="1"/>
    <row r="674" ht="12.5" hidden="1"/>
    <row r="675" ht="12.5" hidden="1"/>
    <row r="676" ht="12.5" hidden="1"/>
    <row r="677" ht="12.5" hidden="1"/>
    <row r="678" ht="12.5" hidden="1"/>
    <row r="679" ht="12.5" hidden="1"/>
    <row r="680" ht="12.5" hidden="1"/>
    <row r="681" ht="12.5" hidden="1"/>
    <row r="682" ht="12.5" hidden="1"/>
    <row r="683" ht="12.5" hidden="1"/>
    <row r="684" ht="12.5" hidden="1"/>
    <row r="685" ht="12.5" hidden="1"/>
    <row r="686" ht="12.5" hidden="1"/>
    <row r="687" ht="12.5" hidden="1"/>
    <row r="688" ht="12.5" hidden="1"/>
    <row r="689" ht="12.5" hidden="1"/>
    <row r="690" ht="12.5" hidden="1"/>
    <row r="691" ht="12.5" hidden="1"/>
    <row r="692" ht="12.5" hidden="1"/>
    <row r="693" ht="12.5" hidden="1"/>
    <row r="694" ht="12.5" hidden="1"/>
    <row r="695" ht="12.5" hidden="1"/>
    <row r="696" ht="12.5" hidden="1"/>
    <row r="697" ht="12.5" hidden="1"/>
    <row r="698" ht="12.5" hidden="1"/>
    <row r="699" ht="12.5" hidden="1"/>
    <row r="700" ht="12.5" hidden="1"/>
    <row r="701" ht="12.5" hidden="1"/>
    <row r="702" ht="12.5" hidden="1"/>
    <row r="703" ht="12.5" hidden="1"/>
    <row r="704" ht="12.5" hidden="1"/>
    <row r="705" ht="12.5" hidden="1"/>
    <row r="706" ht="12.5" hidden="1"/>
    <row r="707" ht="12.5" hidden="1"/>
    <row r="708" ht="12.5" hidden="1"/>
    <row r="709" ht="12.5" hidden="1"/>
    <row r="710" ht="12.5" hidden="1"/>
    <row r="711" ht="12.5" hidden="1"/>
    <row r="712" ht="12.5" hidden="1"/>
    <row r="713" ht="12.5" hidden="1"/>
    <row r="714" ht="12.5" hidden="1"/>
    <row r="715" ht="12.5" hidden="1"/>
    <row r="716" ht="12.5" hidden="1"/>
    <row r="717" ht="12.5" hidden="1"/>
    <row r="718" ht="12.5" hidden="1"/>
    <row r="719" ht="12.5" hidden="1"/>
    <row r="720" ht="12.5" hidden="1"/>
    <row r="721" ht="12.5" hidden="1"/>
    <row r="722" ht="12.5" hidden="1"/>
    <row r="723" ht="12.5" hidden="1"/>
    <row r="724" ht="12.5" hidden="1"/>
    <row r="725" ht="12.5" hidden="1"/>
    <row r="726" ht="12.5" hidden="1"/>
    <row r="727" ht="12.5" hidden="1"/>
    <row r="728" ht="12.5" hidden="1"/>
    <row r="729" ht="12.5" hidden="1"/>
    <row r="730" ht="12.5" hidden="1"/>
    <row r="731" ht="12.5" hidden="1"/>
    <row r="732" ht="12.5" hidden="1"/>
    <row r="733" ht="12.5" hidden="1"/>
    <row r="734" ht="12.5" hidden="1"/>
    <row r="735" ht="12.5" hidden="1"/>
    <row r="736" ht="12.5" hidden="1"/>
    <row r="737" ht="12.5" hidden="1"/>
    <row r="738" ht="12.5" hidden="1"/>
    <row r="739" ht="12.5" hidden="1"/>
    <row r="740" ht="12.5" hidden="1"/>
    <row r="741" ht="12.5" hidden="1"/>
    <row r="742" ht="12.5" hidden="1"/>
    <row r="743" ht="12.5" hidden="1"/>
    <row r="744" ht="12.5" hidden="1"/>
    <row r="745" ht="12.5" hidden="1"/>
    <row r="746" ht="12.5" hidden="1"/>
    <row r="747" ht="12.5" hidden="1"/>
    <row r="748" ht="12.5" hidden="1"/>
    <row r="749" ht="12.5" hidden="1"/>
    <row r="750" ht="12.5" hidden="1"/>
    <row r="751" ht="12.5" hidden="1"/>
    <row r="752" ht="12.5" hidden="1"/>
    <row r="753" ht="12.5" hidden="1"/>
    <row r="754" ht="12.5" hidden="1"/>
    <row r="755" ht="12.5" hidden="1"/>
    <row r="756" ht="12.5" hidden="1"/>
    <row r="757" ht="12.5" hidden="1"/>
    <row r="758" ht="12.5" hidden="1"/>
    <row r="759" ht="12.5" hidden="1"/>
    <row r="760" ht="12.5" hidden="1"/>
    <row r="761" ht="12.5" hidden="1"/>
    <row r="762" ht="12.5" hidden="1"/>
    <row r="763" ht="12.5" hidden="1"/>
    <row r="764" ht="12.5" hidden="1"/>
    <row r="765" ht="12.5" hidden="1"/>
    <row r="766" ht="12.5" hidden="1"/>
    <row r="767" ht="12.5" hidden="1"/>
    <row r="768" ht="12.5" hidden="1"/>
    <row r="769" ht="12.5" hidden="1"/>
    <row r="770" ht="12.5" hidden="1"/>
    <row r="771" ht="12.5" hidden="1"/>
    <row r="772" ht="12.5" hidden="1"/>
    <row r="773" ht="12.5" hidden="1"/>
    <row r="774" ht="12.5" hidden="1"/>
    <row r="775" ht="12.5" hidden="1"/>
    <row r="776" ht="12.5" hidden="1"/>
    <row r="777" ht="12.5" hidden="1"/>
    <row r="778" ht="12.5" hidden="1"/>
    <row r="779" ht="12.5" hidden="1"/>
    <row r="780" ht="12.5" hidden="1"/>
    <row r="781" ht="12.5" hidden="1"/>
    <row r="782" ht="12.5" hidden="1"/>
    <row r="783" ht="12.5" hidden="1"/>
    <row r="784" ht="12.5" hidden="1"/>
    <row r="785" ht="12.5" hidden="1"/>
    <row r="786" ht="12.5" hidden="1"/>
    <row r="787" ht="12.5" hidden="1"/>
    <row r="788" ht="12.5" hidden="1"/>
    <row r="789" ht="12.5" hidden="1"/>
    <row r="790" ht="12.5" hidden="1"/>
    <row r="791" ht="12.5" hidden="1"/>
    <row r="792" ht="12.5" hidden="1"/>
    <row r="793" ht="12.5" hidden="1"/>
    <row r="794" ht="12.5" hidden="1"/>
    <row r="795" ht="12.5" hidden="1"/>
    <row r="796" ht="12.5" hidden="1"/>
    <row r="797" ht="12.5" hidden="1"/>
    <row r="798" ht="12.5" hidden="1"/>
    <row r="799" ht="12.5" hidden="1"/>
    <row r="800" ht="12.5" hidden="1"/>
    <row r="801" ht="12.5" hidden="1"/>
    <row r="802" ht="12.5" hidden="1"/>
    <row r="803" ht="12.5" hidden="1"/>
    <row r="804" ht="12.5" hidden="1"/>
    <row r="805" ht="12.5" hidden="1"/>
    <row r="806" ht="12.5" hidden="1"/>
    <row r="807" ht="12.5" hidden="1"/>
    <row r="808" ht="12.5" hidden="1"/>
    <row r="809" ht="12.5" hidden="1"/>
    <row r="810" ht="12.5" hidden="1"/>
    <row r="811" ht="12.5" hidden="1"/>
    <row r="812" ht="12.5" hidden="1"/>
    <row r="813" ht="12.5" hidden="1"/>
    <row r="814" ht="12.5" hidden="1"/>
    <row r="815" ht="12.5" hidden="1"/>
    <row r="816" ht="12.5" hidden="1"/>
    <row r="817" ht="12.5" hidden="1"/>
    <row r="818" ht="12.5" hidden="1"/>
    <row r="819" ht="12.5" hidden="1"/>
    <row r="820" ht="12.5" hidden="1"/>
    <row r="821" ht="12.5" hidden="1"/>
    <row r="822" ht="12.5" hidden="1"/>
    <row r="823" ht="12.5" hidden="1"/>
    <row r="824" ht="12.5" hidden="1"/>
    <row r="825" ht="12.5" hidden="1"/>
    <row r="826" ht="12.5" hidden="1"/>
    <row r="827" ht="12.5" hidden="1"/>
    <row r="828" ht="12.5" hidden="1"/>
    <row r="829" ht="12.5" hidden="1"/>
    <row r="830" ht="12.5" hidden="1"/>
    <row r="831" ht="12.5" hidden="1"/>
    <row r="832" ht="12.5" hidden="1"/>
    <row r="833" ht="12.5" hidden="1"/>
    <row r="834" ht="12.5" hidden="1"/>
    <row r="835" ht="12.5" hidden="1"/>
    <row r="836" ht="12.5" hidden="1"/>
    <row r="837" ht="12.5" hidden="1"/>
    <row r="838" ht="12.5" hidden="1"/>
    <row r="839" ht="12.5" hidden="1"/>
    <row r="840" ht="12.5" hidden="1"/>
    <row r="841" ht="12.5" hidden="1"/>
    <row r="842" ht="12.5" hidden="1"/>
    <row r="843" ht="12.5" hidden="1"/>
    <row r="844" ht="12.5" hidden="1"/>
    <row r="845" ht="12.5" hidden="1"/>
    <row r="846" ht="12.5" hidden="1"/>
    <row r="847" ht="12.5" hidden="1"/>
    <row r="848" ht="12.5" hidden="1"/>
    <row r="849" ht="12.5" hidden="1"/>
    <row r="850" ht="12.5" hidden="1"/>
    <row r="851" ht="12.5" hidden="1"/>
    <row r="852" ht="12.5" hidden="1"/>
    <row r="853" ht="12.5" hidden="1"/>
    <row r="854" ht="12.5" hidden="1"/>
    <row r="855" ht="12.5" hidden="1"/>
    <row r="856" ht="12.5" hidden="1"/>
    <row r="857" ht="12.5" hidden="1"/>
    <row r="858" ht="12.5" hidden="1"/>
    <row r="859" ht="12.5" hidden="1"/>
    <row r="860" ht="12.5" hidden="1"/>
    <row r="861" ht="12.5" hidden="1"/>
    <row r="862" ht="12.5" hidden="1"/>
    <row r="863" ht="12.5" hidden="1"/>
    <row r="864" ht="12.5" hidden="1"/>
    <row r="865" ht="12.5" hidden="1"/>
    <row r="866" ht="12.5" hidden="1"/>
    <row r="867" ht="12.5" hidden="1"/>
    <row r="868" ht="12.5" hidden="1"/>
    <row r="869" ht="12.5" hidden="1"/>
    <row r="870" ht="12.5" hidden="1"/>
    <row r="871" ht="12.5" hidden="1"/>
    <row r="872" ht="12.5" hidden="1"/>
    <row r="873" ht="12.5" hidden="1"/>
    <row r="874" ht="12.5" hidden="1"/>
    <row r="875" ht="12.5" hidden="1"/>
    <row r="876" ht="12.5" hidden="1"/>
    <row r="877" ht="12.5" hidden="1"/>
    <row r="878" ht="12.5" hidden="1"/>
    <row r="879" ht="12.5" hidden="1"/>
    <row r="880" ht="12.5" hidden="1"/>
    <row r="881" ht="12.5" hidden="1"/>
    <row r="882" ht="12.5" hidden="1"/>
    <row r="883" ht="12.5" hidden="1"/>
    <row r="884" ht="12.5" hidden="1"/>
    <row r="885" ht="12.5" hidden="1"/>
    <row r="886" ht="12.5" hidden="1"/>
    <row r="887" ht="12.5" hidden="1"/>
    <row r="888" ht="12.5" hidden="1"/>
    <row r="889" ht="12.5" hidden="1"/>
    <row r="890" ht="12.5" hidden="1"/>
    <row r="891" ht="12.5" hidden="1"/>
    <row r="892" ht="12.5" hidden="1"/>
    <row r="893" ht="12.5" hidden="1"/>
    <row r="894" ht="12.5" hidden="1"/>
    <row r="895" ht="12.5" hidden="1"/>
    <row r="896" ht="12.5" hidden="1"/>
    <row r="897" ht="12.5" hidden="1"/>
    <row r="898" ht="12.5" hidden="1"/>
    <row r="899" ht="12.5" hidden="1"/>
    <row r="900" ht="12.5" hidden="1"/>
    <row r="901" ht="12.5" hidden="1"/>
    <row r="902" ht="12.5" hidden="1"/>
    <row r="903" ht="12.5" hidden="1"/>
    <row r="904" ht="12.5" hidden="1"/>
    <row r="905" ht="12.5" hidden="1"/>
    <row r="906" ht="12.5" hidden="1"/>
    <row r="907" ht="12.5" hidden="1"/>
    <row r="908" ht="12.5" hidden="1"/>
    <row r="909" ht="12.5" hidden="1"/>
    <row r="910" ht="12.5" hidden="1"/>
    <row r="911" ht="12.5" hidden="1"/>
    <row r="912" ht="12.5" hidden="1"/>
    <row r="913" ht="12.5" hidden="1"/>
    <row r="914" ht="12.5" hidden="1"/>
    <row r="915" ht="12.5" hidden="1"/>
    <row r="916" ht="12.5" hidden="1"/>
    <row r="917" ht="12.5" hidden="1"/>
    <row r="918" ht="12.5" hidden="1"/>
    <row r="919" ht="12.5" hidden="1"/>
    <row r="920" ht="12.5" hidden="1"/>
    <row r="921" ht="12.5" hidden="1"/>
    <row r="922" ht="12.5" hidden="1"/>
    <row r="923" ht="12.5" hidden="1"/>
    <row r="924" ht="12.5" hidden="1"/>
    <row r="925" ht="12.5" hidden="1"/>
    <row r="926" ht="12.5" hidden="1"/>
    <row r="927" ht="12.5" hidden="1"/>
    <row r="928" ht="12.5" hidden="1"/>
    <row r="929" ht="12.5" hidden="1"/>
    <row r="930" ht="12.5" hidden="1"/>
    <row r="931" ht="12.5" hidden="1"/>
    <row r="932" ht="12.5" hidden="1"/>
    <row r="933" ht="12.5" hidden="1"/>
    <row r="934" ht="12.5" hidden="1"/>
    <row r="935" ht="12.5" hidden="1"/>
    <row r="936" ht="12.5" hidden="1"/>
    <row r="937" ht="12.5" hidden="1"/>
    <row r="938" ht="12.5" hidden="1"/>
    <row r="939" ht="12.5" hidden="1"/>
    <row r="940" ht="12.5" hidden="1"/>
    <row r="941" ht="12.5" hidden="1"/>
    <row r="942" ht="12.5" hidden="1"/>
    <row r="943" ht="12.5" hidden="1"/>
    <row r="944" ht="12.5" hidden="1"/>
    <row r="945" ht="12.5" hidden="1"/>
    <row r="946" ht="12.5" hidden="1"/>
    <row r="947" ht="12.5" hidden="1"/>
    <row r="948" ht="12.5" hidden="1"/>
    <row r="949" ht="12.5" hidden="1"/>
    <row r="950" ht="12.5" hidden="1"/>
    <row r="951" ht="12.5" hidden="1"/>
    <row r="952" ht="12.5" hidden="1"/>
    <row r="953" ht="12.5" hidden="1"/>
    <row r="954" ht="12.5" hidden="1"/>
    <row r="955" ht="12.5" hidden="1"/>
    <row r="956" ht="12.5" hidden="1"/>
    <row r="957" ht="12.5" hidden="1"/>
    <row r="958" ht="12.5" hidden="1"/>
    <row r="959" ht="12.5" hidden="1"/>
    <row r="960" ht="12.5" hidden="1"/>
    <row r="961" ht="12.5" hidden="1"/>
    <row r="962" ht="12.5" hidden="1"/>
    <row r="963" ht="12.5" hidden="1"/>
    <row r="964" ht="12.5" hidden="1"/>
    <row r="965" ht="12.5" hidden="1"/>
    <row r="966" ht="12.5" hidden="1"/>
    <row r="967" ht="12.5" hidden="1"/>
    <row r="968" ht="12.5" hidden="1"/>
    <row r="969" ht="12.5" hidden="1"/>
    <row r="970" ht="12.5" hidden="1"/>
    <row r="971" ht="12.5" hidden="1"/>
    <row r="972" ht="12.5" hidden="1"/>
    <row r="973" ht="12.5" hidden="1"/>
    <row r="974" ht="12.5" hidden="1"/>
    <row r="975" ht="12.5" hidden="1"/>
    <row r="976" ht="12.5" hidden="1"/>
    <row r="977" ht="12.5" hidden="1"/>
    <row r="978" ht="12.5" hidden="1"/>
    <row r="979" ht="12.5" hidden="1"/>
    <row r="980" ht="12.5" hidden="1"/>
    <row r="981" ht="12.5" hidden="1"/>
    <row r="982" ht="12.5" hidden="1"/>
    <row r="983" ht="12.5" hidden="1"/>
    <row r="984" ht="12.5" hidden="1"/>
    <row r="985" ht="12.5" hidden="1"/>
    <row r="986" ht="12.5" hidden="1"/>
    <row r="987" ht="12.5" hidden="1"/>
    <row r="988" ht="12.5" hidden="1"/>
    <row r="989" ht="12.5" hidden="1"/>
    <row r="990" ht="12.5" hidden="1"/>
    <row r="991" ht="12.5" hidden="1"/>
    <row r="992" ht="12.5" hidden="1"/>
    <row r="993" ht="12.5" hidden="1"/>
    <row r="994" ht="12.5" hidden="1"/>
    <row r="995" ht="12.5" hidden="1"/>
    <row r="996" ht="12.5" hidden="1"/>
    <row r="997" ht="12.5" hidden="1"/>
    <row r="998" ht="12.5" hidden="1"/>
    <row r="999" ht="12.5" hidden="1"/>
    <row r="1000" ht="12.5" hidden="1"/>
    <row r="1001" ht="12.5" hidden="1"/>
    <row r="1002" ht="12.5" hidden="1"/>
    <row r="1003" ht="12.5" hidden="1"/>
    <row r="1004" ht="12.5" hidden="1"/>
    <row r="1005" ht="12.5" hidden="1"/>
    <row r="1006" ht="12.5" hidden="1"/>
    <row r="1007" ht="12.5" hidden="1"/>
    <row r="1008" ht="12.5" hidden="1"/>
    <row r="1009" ht="12.5" hidden="1"/>
    <row r="1010" ht="12.5" hidden="1"/>
    <row r="1011" ht="12.5" hidden="1"/>
    <row r="1012" ht="12.5" hidden="1"/>
    <row r="1013" ht="12.5" hidden="1"/>
    <row r="1014" ht="12.5" hidden="1"/>
    <row r="1015" ht="12.5" hidden="1"/>
    <row r="1016" ht="12.5" hidden="1"/>
    <row r="1017" ht="12.5" hidden="1"/>
    <row r="1018" ht="12.5" hidden="1"/>
    <row r="1019" ht="12.5" hidden="1"/>
    <row r="1020" ht="12.5" hidden="1"/>
    <row r="1021" ht="12.5" hidden="1"/>
    <row r="1022" ht="12.5" hidden="1"/>
    <row r="1023" ht="12.5" hidden="1"/>
    <row r="1024" ht="12.5" hidden="1"/>
    <row r="1025" ht="12.5" hidden="1"/>
    <row r="1026" ht="12.5" hidden="1"/>
    <row r="1027" ht="12.5" hidden="1"/>
    <row r="1028" ht="12.5" hidden="1"/>
    <row r="1029" ht="12.5" hidden="1"/>
    <row r="1030" ht="12.5" hidden="1"/>
    <row r="1031" ht="12.5" hidden="1"/>
    <row r="1032" ht="12.5" hidden="1"/>
    <row r="1033" ht="12.5" hidden="1"/>
    <row r="1034" ht="12.5" hidden="1"/>
    <row r="1035" ht="12.5" hidden="1"/>
    <row r="1036" ht="12.5" hidden="1"/>
    <row r="1037" ht="12.5" hidden="1"/>
    <row r="1038" ht="12.5" hidden="1"/>
    <row r="1039" ht="12.5" hidden="1"/>
    <row r="1040" ht="12.5" hidden="1"/>
    <row r="1041" ht="12.5" hidden="1"/>
    <row r="1042" ht="12.5" hidden="1"/>
    <row r="1043" ht="12.5" hidden="1"/>
    <row r="1044" ht="12.5" hidden="1"/>
    <row r="1045" ht="12.5" hidden="1"/>
    <row r="1046" ht="12.5" hidden="1"/>
    <row r="1047" ht="12.5" hidden="1"/>
    <row r="1048" ht="12.5" hidden="1"/>
    <row r="1049" ht="12.5" hidden="1"/>
    <row r="1050" ht="12.5" hidden="1"/>
    <row r="1051" ht="12.5" hidden="1"/>
    <row r="1052" ht="12.5" hidden="1"/>
    <row r="1053" ht="12.5" hidden="1"/>
    <row r="1054" ht="12.5" hidden="1"/>
    <row r="1055" ht="12.5" hidden="1"/>
    <row r="1056" ht="12.5" hidden="1"/>
    <row r="1057" spans="2:27" ht="12.5" hidden="1"/>
    <row r="1058" spans="2:27" ht="12.5" hidden="1"/>
    <row r="1059" spans="2:27" ht="12.5" hidden="1"/>
    <row r="1060" spans="2:27" ht="12.5" hidden="1"/>
    <row r="1061" spans="2:27" ht="12.5" hidden="1"/>
    <row r="1062" spans="2:27" ht="12.5" hidden="1"/>
    <row r="1063" spans="2:27" ht="12.5" hidden="1"/>
    <row r="1064" spans="2:27" ht="12.5" hidden="1"/>
    <row r="1065" spans="2:27" ht="12.5" hidden="1"/>
    <row r="1066" spans="2:27" ht="15.75" customHeight="1">
      <c r="B1066" s="156"/>
      <c r="C1066" s="156"/>
      <c r="D1066" s="156"/>
      <c r="E1066" s="156"/>
      <c r="F1066" s="156"/>
      <c r="G1066" s="156"/>
      <c r="H1066" s="156"/>
      <c r="I1066" s="156"/>
      <c r="J1066" s="156"/>
      <c r="K1066" s="156"/>
      <c r="L1066" s="156"/>
      <c r="M1066" s="156"/>
      <c r="N1066" s="156"/>
      <c r="O1066" s="156"/>
      <c r="P1066" s="156"/>
      <c r="Q1066" s="156"/>
      <c r="R1066" s="156"/>
      <c r="S1066" s="156"/>
      <c r="T1066" s="156"/>
      <c r="U1066" s="156"/>
      <c r="V1066" s="156"/>
      <c r="W1066" s="156"/>
      <c r="X1066" s="156"/>
      <c r="Y1066" s="156"/>
      <c r="Z1066" s="156"/>
      <c r="AA1066" s="156"/>
    </row>
  </sheetData>
  <mergeCells count="30">
    <mergeCell ref="A126:A127"/>
    <mergeCell ref="A119:A120"/>
    <mergeCell ref="A112:A113"/>
    <mergeCell ref="A99:A100"/>
    <mergeCell ref="G100:H100"/>
    <mergeCell ref="A39:E39"/>
    <mergeCell ref="A48:B48"/>
    <mergeCell ref="A7:E7"/>
    <mergeCell ref="A8:E8"/>
    <mergeCell ref="A9:B9"/>
    <mergeCell ref="A15:E15"/>
    <mergeCell ref="A27:E27"/>
    <mergeCell ref="A16:E16"/>
    <mergeCell ref="A26:B26"/>
    <mergeCell ref="B1066:AA1066"/>
    <mergeCell ref="AA1:AA133"/>
    <mergeCell ref="A1:E1"/>
    <mergeCell ref="F1:F60"/>
    <mergeCell ref="A2:E2"/>
    <mergeCell ref="B3:E3"/>
    <mergeCell ref="A4:E4"/>
    <mergeCell ref="C5:E5"/>
    <mergeCell ref="C6:E6"/>
    <mergeCell ref="A49:E49"/>
    <mergeCell ref="A59:B59"/>
    <mergeCell ref="A60:E60"/>
    <mergeCell ref="A61:E61"/>
    <mergeCell ref="A28:E28"/>
    <mergeCell ref="A37:B37"/>
    <mergeCell ref="A38:E38"/>
  </mergeCells>
  <dataValidations count="5">
    <dataValidation type="list" allowBlank="1" showInputMessage="1" showErrorMessage="1" prompt="Cliques ici et choisis le type de traitement des déchets alimentaires. Si tu ne sais pas, choisis la fin de vie moyenne !" sqref="B41:B47" xr:uid="{00000000-0002-0000-0300-000000000000}">
      <formula1>$A$121:$A$125</formula1>
    </dataValidation>
    <dataValidation type="list" allowBlank="1" showInputMessage="1" showErrorMessage="1" prompt="Cliques ici et choisis le type d'ingrédients." sqref="B18:B25" xr:uid="{00000000-0002-0000-0300-000001000000}">
      <formula1>$A$63:$A$98</formula1>
    </dataValidation>
    <dataValidation type="list" allowBlank="1" showInputMessage="1" showErrorMessage="1" prompt="Cliques ici et choisis le type de déchet." sqref="B52:B58" xr:uid="{00000000-0002-0000-0300-000002000000}">
      <formula1>$A$128:$A$132</formula1>
    </dataValidation>
    <dataValidation type="list" allowBlank="1" showInputMessage="1" showErrorMessage="1" prompt="Cliques ici et choisis le type de transporteur." sqref="B30:B36" xr:uid="{00000000-0002-0000-0300-000003000000}">
      <formula1>$A$101:$A$111</formula1>
    </dataValidation>
    <dataValidation type="list" allowBlank="1" showInputMessage="1" showErrorMessage="1" prompt="Cliques ici et choisis le type d'électricité. Classiquement, tu peux prendre l'électricité de réseau en France." sqref="B10:B13" xr:uid="{00000000-0002-0000-0300-000004000000}">
      <formula1>$A$114:$A$118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CE5CD"/>
    <outlinePr summaryBelow="0" summaryRight="0"/>
  </sheetPr>
  <dimension ref="A1:Z1008"/>
  <sheetViews>
    <sheetView zoomScaleNormal="100" workbookViewId="0">
      <selection activeCell="Z1" sqref="Z1:Z50"/>
    </sheetView>
  </sheetViews>
  <sheetFormatPr baseColWidth="10" defaultColWidth="0" defaultRowHeight="15.75" customHeight="1" zeroHeight="1"/>
  <cols>
    <col min="1" max="1" width="75.08984375" customWidth="1"/>
    <col min="2" max="2" width="50.08984375" customWidth="1"/>
    <col min="3" max="5" width="25.08984375" customWidth="1"/>
    <col min="6" max="6" width="2.6328125" customWidth="1"/>
    <col min="7" max="25" width="12.6328125" hidden="1" customWidth="1"/>
    <col min="26" max="26" width="12.6328125" customWidth="1"/>
    <col min="27" max="16384" width="12.6328125" hidden="1"/>
  </cols>
  <sheetData>
    <row r="1" spans="1:26" ht="21.5" customHeight="1">
      <c r="A1" s="166" t="s">
        <v>307</v>
      </c>
      <c r="B1" s="149"/>
      <c r="C1" s="149"/>
      <c r="D1" s="149"/>
      <c r="E1" s="149"/>
      <c r="F1" s="149"/>
      <c r="Z1" s="156"/>
    </row>
    <row r="2" spans="1:26" ht="15.75" customHeight="1">
      <c r="A2" s="149"/>
      <c r="B2" s="149"/>
      <c r="C2" s="149"/>
      <c r="D2" s="149"/>
      <c r="E2" s="149"/>
      <c r="F2" s="149"/>
      <c r="Z2" s="156"/>
    </row>
    <row r="3" spans="1:26" ht="13">
      <c r="A3" s="5" t="s">
        <v>303</v>
      </c>
      <c r="B3" s="157"/>
      <c r="C3" s="149"/>
      <c r="D3" s="149"/>
      <c r="E3" s="149"/>
      <c r="F3" s="149"/>
      <c r="Z3" s="156"/>
    </row>
    <row r="4" spans="1:26" ht="15.75" customHeight="1">
      <c r="A4" s="149"/>
      <c r="B4" s="149"/>
      <c r="C4" s="149"/>
      <c r="D4" s="149"/>
      <c r="E4" s="149"/>
      <c r="F4" s="149"/>
      <c r="Z4" s="156"/>
    </row>
    <row r="5" spans="1:26" ht="13">
      <c r="A5" s="6" t="s">
        <v>20</v>
      </c>
      <c r="C5" s="167" t="s">
        <v>171</v>
      </c>
      <c r="D5" s="149"/>
      <c r="E5" s="149"/>
      <c r="F5" s="149"/>
      <c r="Z5" s="156"/>
    </row>
    <row r="6" spans="1:26" ht="13">
      <c r="A6" s="6" t="s">
        <v>21</v>
      </c>
      <c r="B6" s="7"/>
      <c r="C6" s="168" t="s">
        <v>172</v>
      </c>
      <c r="D6" s="149"/>
      <c r="E6" s="149"/>
      <c r="F6" s="149"/>
      <c r="Z6" s="156"/>
    </row>
    <row r="7" spans="1:26" ht="15.75" customHeight="1">
      <c r="A7" s="149"/>
      <c r="B7" s="149"/>
      <c r="C7" s="149"/>
      <c r="D7" s="149"/>
      <c r="E7" s="149"/>
      <c r="F7" s="149"/>
      <c r="Z7" s="156"/>
    </row>
    <row r="8" spans="1:26" ht="12.5">
      <c r="A8" s="170" t="s">
        <v>173</v>
      </c>
      <c r="B8" s="149"/>
      <c r="C8" s="149"/>
      <c r="D8" s="149"/>
      <c r="E8" s="149"/>
      <c r="F8" s="149"/>
      <c r="G8" s="33"/>
      <c r="H8" s="34"/>
      <c r="I8" s="33"/>
      <c r="J8" s="33"/>
      <c r="K8" s="33"/>
      <c r="L8" s="33"/>
      <c r="M8" s="33"/>
      <c r="N8" s="33"/>
      <c r="O8" s="33"/>
      <c r="P8" s="33"/>
      <c r="Q8" s="33"/>
      <c r="R8" s="33"/>
      <c r="S8" s="33"/>
      <c r="T8" s="33"/>
      <c r="U8" s="33"/>
      <c r="V8" s="33"/>
      <c r="W8" s="33"/>
      <c r="X8" s="33"/>
      <c r="Y8" s="33"/>
      <c r="Z8" s="156"/>
    </row>
    <row r="9" spans="1:26" ht="13">
      <c r="A9" s="171" t="s">
        <v>174</v>
      </c>
      <c r="B9" s="160"/>
      <c r="C9" s="35" t="s">
        <v>175</v>
      </c>
      <c r="D9" s="35" t="s">
        <v>26</v>
      </c>
      <c r="E9" s="35" t="s">
        <v>7</v>
      </c>
      <c r="F9" s="149"/>
      <c r="G9" s="33"/>
      <c r="H9" s="34"/>
      <c r="I9" s="33"/>
      <c r="J9" s="33"/>
      <c r="K9" s="33"/>
      <c r="L9" s="33"/>
      <c r="M9" s="33"/>
      <c r="N9" s="33"/>
      <c r="O9" s="33"/>
      <c r="P9" s="33"/>
      <c r="Q9" s="33"/>
      <c r="R9" s="33"/>
      <c r="S9" s="33"/>
      <c r="T9" s="33"/>
      <c r="U9" s="33"/>
      <c r="V9" s="33"/>
      <c r="W9" s="33"/>
      <c r="X9" s="33"/>
      <c r="Y9" s="33"/>
      <c r="Z9" s="156"/>
    </row>
    <row r="10" spans="1:26" ht="13">
      <c r="A10" s="36" t="s">
        <v>176</v>
      </c>
      <c r="B10" s="37"/>
      <c r="C10" s="38"/>
      <c r="D10" s="39" t="str">
        <f>IFERROR(C10*VLOOKUP(B10,$A$36:$B$49,2,FALSE)," ")</f>
        <v xml:space="preserve"> </v>
      </c>
      <c r="E10" s="39" t="str">
        <f>IFERROR(VLOOKUP(B10,$A$36:$D$49,4,FALSE)," ")</f>
        <v xml:space="preserve"> </v>
      </c>
      <c r="F10" s="149"/>
      <c r="G10" s="33"/>
      <c r="H10" s="34"/>
      <c r="I10" s="33"/>
      <c r="J10" s="33"/>
      <c r="K10" s="33"/>
      <c r="L10" s="33"/>
      <c r="M10" s="33"/>
      <c r="N10" s="33"/>
      <c r="O10" s="33"/>
      <c r="P10" s="33"/>
      <c r="Q10" s="33"/>
      <c r="R10" s="33"/>
      <c r="S10" s="33"/>
      <c r="T10" s="33"/>
      <c r="U10" s="33"/>
      <c r="V10" s="33"/>
      <c r="W10" s="33"/>
      <c r="X10" s="33"/>
      <c r="Y10" s="33"/>
      <c r="Z10" s="156"/>
    </row>
    <row r="11" spans="1:26" ht="13">
      <c r="A11" s="36" t="s">
        <v>177</v>
      </c>
      <c r="B11" s="37"/>
      <c r="C11" s="38"/>
      <c r="D11" s="39" t="str">
        <f t="shared" ref="D11:D13" si="0">IFERROR(C11*VLOOKUP(B11,$A$36:$B$49,2,FALSE)," ")</f>
        <v xml:space="preserve"> </v>
      </c>
      <c r="E11" s="39" t="str">
        <f t="shared" ref="E11:E13" si="1">IFERROR(VLOOKUP(B11,$A$36:$D$49,4,FALSE)," ")</f>
        <v xml:space="preserve"> </v>
      </c>
      <c r="F11" s="149"/>
      <c r="G11" s="33"/>
      <c r="H11" s="34"/>
      <c r="I11" s="33"/>
      <c r="J11" s="33"/>
      <c r="K11" s="33"/>
      <c r="L11" s="33"/>
      <c r="M11" s="33"/>
      <c r="N11" s="33"/>
      <c r="O11" s="33"/>
      <c r="P11" s="33"/>
      <c r="Q11" s="33"/>
      <c r="R11" s="33"/>
      <c r="S11" s="33"/>
      <c r="T11" s="33"/>
      <c r="U11" s="33"/>
      <c r="V11" s="33"/>
      <c r="W11" s="33"/>
      <c r="X11" s="33"/>
      <c r="Y11" s="33"/>
      <c r="Z11" s="156"/>
    </row>
    <row r="12" spans="1:26" ht="13">
      <c r="A12" s="36" t="s">
        <v>178</v>
      </c>
      <c r="B12" s="37"/>
      <c r="C12" s="38"/>
      <c r="D12" s="39" t="str">
        <f t="shared" si="0"/>
        <v xml:space="preserve"> </v>
      </c>
      <c r="E12" s="39" t="str">
        <f t="shared" si="1"/>
        <v xml:space="preserve"> </v>
      </c>
      <c r="F12" s="149"/>
      <c r="G12" s="33"/>
      <c r="H12" s="34"/>
      <c r="I12" s="33"/>
      <c r="J12" s="33"/>
      <c r="K12" s="33"/>
      <c r="L12" s="33"/>
      <c r="M12" s="33"/>
      <c r="N12" s="33"/>
      <c r="O12" s="33"/>
      <c r="P12" s="33"/>
      <c r="Q12" s="33"/>
      <c r="R12" s="33"/>
      <c r="S12" s="33"/>
      <c r="T12" s="33"/>
      <c r="U12" s="33"/>
      <c r="V12" s="33"/>
      <c r="W12" s="33"/>
      <c r="X12" s="33"/>
      <c r="Y12" s="33"/>
      <c r="Z12" s="156"/>
    </row>
    <row r="13" spans="1:26" ht="13">
      <c r="A13" s="36" t="s">
        <v>179</v>
      </c>
      <c r="B13" s="37"/>
      <c r="C13" s="38"/>
      <c r="D13" s="39" t="str">
        <f t="shared" si="0"/>
        <v xml:space="preserve"> </v>
      </c>
      <c r="E13" s="39" t="str">
        <f t="shared" si="1"/>
        <v xml:space="preserve"> </v>
      </c>
      <c r="F13" s="149"/>
      <c r="G13" s="33"/>
      <c r="H13" s="34"/>
      <c r="I13" s="33"/>
      <c r="J13" s="33"/>
      <c r="K13" s="33"/>
      <c r="L13" s="33"/>
      <c r="M13" s="33"/>
      <c r="N13" s="33"/>
      <c r="O13" s="33"/>
      <c r="P13" s="33"/>
      <c r="Q13" s="33"/>
      <c r="R13" s="33"/>
      <c r="S13" s="33"/>
      <c r="T13" s="33"/>
      <c r="U13" s="33"/>
      <c r="V13" s="33"/>
      <c r="W13" s="33"/>
      <c r="X13" s="33"/>
      <c r="Y13" s="33"/>
      <c r="Z13" s="156"/>
    </row>
    <row r="14" spans="1:26" ht="13">
      <c r="A14" s="169"/>
      <c r="B14" s="149"/>
      <c r="C14" s="18" t="s">
        <v>8</v>
      </c>
      <c r="D14" s="18">
        <f>SUM($D$10:D13)</f>
        <v>0</v>
      </c>
      <c r="E14" s="18" t="str">
        <f ca="1">IFERROR(__xludf.DUMMYFUNCTION("IFERROR(AVERAGE.WEIGHTED(E10:E13,D10:D13),"" "")")," ")</f>
        <v xml:space="preserve"> </v>
      </c>
      <c r="F14" s="149"/>
      <c r="G14" s="33"/>
      <c r="H14" s="34"/>
      <c r="I14" s="33"/>
      <c r="J14" s="33"/>
      <c r="K14" s="33"/>
      <c r="L14" s="33"/>
      <c r="M14" s="33"/>
      <c r="N14" s="33"/>
      <c r="O14" s="33"/>
      <c r="P14" s="33"/>
      <c r="Q14" s="33"/>
      <c r="R14" s="33"/>
      <c r="S14" s="33"/>
      <c r="T14" s="33"/>
      <c r="U14" s="33"/>
      <c r="V14" s="33"/>
      <c r="W14" s="33"/>
      <c r="X14" s="33"/>
      <c r="Y14" s="33"/>
      <c r="Z14" s="156"/>
    </row>
    <row r="15" spans="1:26" ht="15.75" customHeight="1">
      <c r="A15" s="149"/>
      <c r="B15" s="149"/>
      <c r="C15" s="149"/>
      <c r="D15" s="149"/>
      <c r="E15" s="149"/>
      <c r="F15" s="149"/>
      <c r="Z15" s="156"/>
    </row>
    <row r="16" spans="1:26" ht="12.5">
      <c r="A16" s="170" t="s">
        <v>180</v>
      </c>
      <c r="B16" s="149"/>
      <c r="C16" s="149"/>
      <c r="D16" s="149"/>
      <c r="E16" s="149"/>
      <c r="F16" s="149"/>
      <c r="G16" s="33"/>
      <c r="H16" s="34"/>
      <c r="I16" s="33"/>
      <c r="J16" s="33"/>
      <c r="K16" s="33"/>
      <c r="L16" s="33"/>
      <c r="M16" s="33"/>
      <c r="N16" s="33"/>
      <c r="O16" s="33"/>
      <c r="P16" s="33"/>
      <c r="Q16" s="33"/>
      <c r="R16" s="33"/>
      <c r="S16" s="33"/>
      <c r="T16" s="33"/>
      <c r="U16" s="33"/>
      <c r="V16" s="33"/>
      <c r="W16" s="33"/>
      <c r="X16" s="33"/>
      <c r="Y16" s="33"/>
      <c r="Z16" s="156"/>
    </row>
    <row r="17" spans="1:26" ht="13">
      <c r="A17" s="176" t="s">
        <v>13</v>
      </c>
      <c r="B17" s="160"/>
      <c r="C17" s="41" t="s">
        <v>175</v>
      </c>
      <c r="D17" s="41" t="s">
        <v>26</v>
      </c>
      <c r="E17" s="41" t="s">
        <v>7</v>
      </c>
      <c r="F17" s="149"/>
      <c r="G17" s="33"/>
      <c r="H17" s="34"/>
      <c r="I17" s="33"/>
      <c r="J17" s="33"/>
      <c r="K17" s="33"/>
      <c r="L17" s="33"/>
      <c r="M17" s="33"/>
      <c r="N17" s="33"/>
      <c r="O17" s="33"/>
      <c r="P17" s="33"/>
      <c r="Q17" s="33"/>
      <c r="R17" s="33"/>
      <c r="S17" s="33"/>
      <c r="T17" s="33"/>
      <c r="U17" s="33"/>
      <c r="V17" s="33"/>
      <c r="W17" s="33"/>
      <c r="X17" s="33"/>
      <c r="Y17" s="33"/>
      <c r="Z17" s="156"/>
    </row>
    <row r="18" spans="1:26" ht="13">
      <c r="A18" s="36" t="s">
        <v>176</v>
      </c>
      <c r="B18" s="37"/>
      <c r="C18" s="38"/>
      <c r="D18" s="69" t="str">
        <f>IFERROR(C18*VLOOKUP(B18,$A$36:$B$49,2,FALSE)," ")</f>
        <v xml:space="preserve"> </v>
      </c>
      <c r="E18" s="69" t="str">
        <f>IFERROR(VLOOKUP(B18,$A$36:$D$49,4,FALSE)," ")</f>
        <v xml:space="preserve"> </v>
      </c>
      <c r="F18" s="149"/>
      <c r="G18" s="33"/>
      <c r="H18" s="34"/>
      <c r="I18" s="33"/>
      <c r="J18" s="33"/>
      <c r="K18" s="33"/>
      <c r="L18" s="33"/>
      <c r="M18" s="33"/>
      <c r="N18" s="33"/>
      <c r="O18" s="33"/>
      <c r="P18" s="33"/>
      <c r="Q18" s="33"/>
      <c r="R18" s="33"/>
      <c r="S18" s="33"/>
      <c r="T18" s="33"/>
      <c r="U18" s="33"/>
      <c r="V18" s="33"/>
      <c r="W18" s="33"/>
      <c r="X18" s="33"/>
      <c r="Y18" s="33"/>
      <c r="Z18" s="156"/>
    </row>
    <row r="19" spans="1:26" ht="13">
      <c r="A19" s="36" t="s">
        <v>177</v>
      </c>
      <c r="B19" s="37"/>
      <c r="C19" s="38"/>
      <c r="D19" s="69" t="str">
        <f t="shared" ref="D19:D21" si="2">IFERROR(C19*VLOOKUP(B19,$A$36:$B$49,2,FALSE)," ")</f>
        <v xml:space="preserve"> </v>
      </c>
      <c r="E19" s="69" t="str">
        <f t="shared" ref="E19:E21" si="3">IFERROR(VLOOKUP(B19,$A$36:$D$49,4,FALSE)," ")</f>
        <v xml:space="preserve"> </v>
      </c>
      <c r="F19" s="149"/>
      <c r="G19" s="33"/>
      <c r="H19" s="34"/>
      <c r="I19" s="33"/>
      <c r="J19" s="33"/>
      <c r="K19" s="33"/>
      <c r="L19" s="33"/>
      <c r="M19" s="33"/>
      <c r="N19" s="33"/>
      <c r="O19" s="33"/>
      <c r="P19" s="33"/>
      <c r="Q19" s="33"/>
      <c r="R19" s="33"/>
      <c r="S19" s="33"/>
      <c r="T19" s="33"/>
      <c r="U19" s="33"/>
      <c r="V19" s="33"/>
      <c r="W19" s="33"/>
      <c r="X19" s="33"/>
      <c r="Y19" s="33"/>
      <c r="Z19" s="156"/>
    </row>
    <row r="20" spans="1:26" ht="13">
      <c r="A20" s="36" t="s">
        <v>178</v>
      </c>
      <c r="B20" s="37"/>
      <c r="C20" s="38"/>
      <c r="D20" s="69" t="str">
        <f t="shared" si="2"/>
        <v xml:space="preserve"> </v>
      </c>
      <c r="E20" s="69" t="str">
        <f t="shared" si="3"/>
        <v xml:space="preserve"> </v>
      </c>
      <c r="F20" s="149"/>
      <c r="G20" s="33"/>
      <c r="H20" s="34"/>
      <c r="I20" s="33"/>
      <c r="J20" s="33"/>
      <c r="K20" s="33"/>
      <c r="L20" s="33"/>
      <c r="M20" s="33"/>
      <c r="N20" s="33"/>
      <c r="O20" s="33"/>
      <c r="P20" s="33"/>
      <c r="Q20" s="33"/>
      <c r="R20" s="33"/>
      <c r="S20" s="33"/>
      <c r="T20" s="33"/>
      <c r="U20" s="33"/>
      <c r="V20" s="33"/>
      <c r="W20" s="33"/>
      <c r="X20" s="33"/>
      <c r="Y20" s="33"/>
      <c r="Z20" s="156"/>
    </row>
    <row r="21" spans="1:26" ht="13">
      <c r="A21" s="36" t="s">
        <v>179</v>
      </c>
      <c r="B21" s="37"/>
      <c r="C21" s="38"/>
      <c r="D21" s="69" t="str">
        <f t="shared" si="2"/>
        <v xml:space="preserve"> </v>
      </c>
      <c r="E21" s="69" t="str">
        <f t="shared" si="3"/>
        <v xml:space="preserve"> </v>
      </c>
      <c r="F21" s="149"/>
      <c r="G21" s="33"/>
      <c r="H21" s="34"/>
      <c r="I21" s="33"/>
      <c r="J21" s="33"/>
      <c r="K21" s="33"/>
      <c r="L21" s="33"/>
      <c r="M21" s="33"/>
      <c r="N21" s="33"/>
      <c r="O21" s="33"/>
      <c r="P21" s="33"/>
      <c r="Q21" s="33"/>
      <c r="R21" s="33"/>
      <c r="S21" s="33"/>
      <c r="T21" s="33"/>
      <c r="U21" s="33"/>
      <c r="V21" s="33"/>
      <c r="W21" s="33"/>
      <c r="X21" s="33"/>
      <c r="Y21" s="33"/>
      <c r="Z21" s="156"/>
    </row>
    <row r="22" spans="1:26" ht="13">
      <c r="A22" s="169"/>
      <c r="B22" s="149"/>
      <c r="C22" s="18" t="s">
        <v>8</v>
      </c>
      <c r="D22" s="18">
        <f>SUM($D$18:D21)</f>
        <v>0</v>
      </c>
      <c r="E22" s="18" t="str">
        <f ca="1">IFERROR(__xludf.DUMMYFUNCTION("IFERROR(AVERAGE.WEIGHTED(E18:E21,D18:D21),"" "")")," ")</f>
        <v xml:space="preserve"> </v>
      </c>
      <c r="F22" s="149"/>
      <c r="G22" s="33"/>
      <c r="H22" s="34"/>
      <c r="I22" s="33"/>
      <c r="J22" s="33"/>
      <c r="K22" s="33"/>
      <c r="L22" s="33"/>
      <c r="M22" s="33"/>
      <c r="N22" s="33"/>
      <c r="O22" s="33"/>
      <c r="P22" s="33"/>
      <c r="Q22" s="33"/>
      <c r="R22" s="33"/>
      <c r="S22" s="33"/>
      <c r="T22" s="33"/>
      <c r="U22" s="33"/>
      <c r="V22" s="33"/>
      <c r="W22" s="33"/>
      <c r="X22" s="33"/>
      <c r="Y22" s="33"/>
      <c r="Z22" s="156"/>
    </row>
    <row r="23" spans="1:26" ht="15.75" customHeight="1">
      <c r="A23" s="149"/>
      <c r="B23" s="149"/>
      <c r="C23" s="149"/>
      <c r="D23" s="149"/>
      <c r="E23" s="149"/>
      <c r="F23" s="149"/>
      <c r="Z23" s="156"/>
    </row>
    <row r="24" spans="1:26" ht="12.5">
      <c r="A24" s="170" t="s">
        <v>181</v>
      </c>
      <c r="B24" s="149"/>
      <c r="C24" s="149"/>
      <c r="D24" s="149"/>
      <c r="E24" s="149"/>
      <c r="F24" s="149"/>
      <c r="G24" s="33"/>
      <c r="H24" s="34"/>
      <c r="I24" s="33"/>
      <c r="J24" s="33"/>
      <c r="K24" s="33"/>
      <c r="L24" s="33"/>
      <c r="M24" s="33"/>
      <c r="N24" s="33"/>
      <c r="O24" s="33"/>
      <c r="P24" s="33"/>
      <c r="Q24" s="33"/>
      <c r="R24" s="33"/>
      <c r="S24" s="33"/>
      <c r="T24" s="33"/>
      <c r="U24" s="33"/>
      <c r="V24" s="33"/>
      <c r="W24" s="33"/>
      <c r="X24" s="33"/>
      <c r="Y24" s="33"/>
      <c r="Z24" s="156"/>
    </row>
    <row r="25" spans="1:26" ht="13">
      <c r="A25" s="176" t="s">
        <v>14</v>
      </c>
      <c r="B25" s="160"/>
      <c r="C25" s="70" t="s">
        <v>182</v>
      </c>
      <c r="D25" s="41" t="s">
        <v>26</v>
      </c>
      <c r="E25" s="41" t="s">
        <v>7</v>
      </c>
      <c r="F25" s="149"/>
      <c r="G25" s="33"/>
      <c r="H25" s="34"/>
      <c r="I25" s="33"/>
      <c r="J25" s="33"/>
      <c r="K25" s="33"/>
      <c r="L25" s="33"/>
      <c r="M25" s="33"/>
      <c r="N25" s="33"/>
      <c r="O25" s="33"/>
      <c r="P25" s="33"/>
      <c r="Q25" s="33"/>
      <c r="R25" s="33"/>
      <c r="S25" s="33"/>
      <c r="T25" s="33"/>
      <c r="U25" s="33"/>
      <c r="V25" s="33"/>
      <c r="W25" s="33"/>
      <c r="X25" s="33"/>
      <c r="Y25" s="33"/>
      <c r="Z25" s="156"/>
    </row>
    <row r="26" spans="1:26" ht="13">
      <c r="A26" s="36" t="s">
        <v>178</v>
      </c>
      <c r="B26" s="37"/>
      <c r="C26" s="38"/>
      <c r="D26" s="69" t="str">
        <f>IFERROR(C26*VLOOKUP(B26,$A$36:$B$49,2,FALSE)," ")</f>
        <v xml:space="preserve"> </v>
      </c>
      <c r="E26" s="69" t="str">
        <f>IFERROR(VLOOKUP(B26,$A$36:$D$49,4,FALSE)," ")</f>
        <v xml:space="preserve"> </v>
      </c>
      <c r="F26" s="149"/>
      <c r="G26" s="33"/>
      <c r="H26" s="34"/>
      <c r="I26" s="33"/>
      <c r="J26" s="33"/>
      <c r="K26" s="33"/>
      <c r="L26" s="33"/>
      <c r="M26" s="33"/>
      <c r="N26" s="33"/>
      <c r="O26" s="33"/>
      <c r="P26" s="33"/>
      <c r="Q26" s="33"/>
      <c r="R26" s="33"/>
      <c r="S26" s="33"/>
      <c r="T26" s="33"/>
      <c r="U26" s="33"/>
      <c r="V26" s="33"/>
      <c r="W26" s="33"/>
      <c r="X26" s="33"/>
      <c r="Y26" s="33"/>
      <c r="Z26" s="156"/>
    </row>
    <row r="27" spans="1:26" ht="13">
      <c r="A27" s="36" t="s">
        <v>179</v>
      </c>
      <c r="B27" s="37"/>
      <c r="C27" s="38"/>
      <c r="D27" s="69" t="str">
        <f t="shared" ref="D27:D29" si="4">IFERROR(C27*VLOOKUP(B27,$A$36:$B$49,2,FALSE)," ")</f>
        <v xml:space="preserve"> </v>
      </c>
      <c r="E27" s="69" t="str">
        <f t="shared" ref="E27:E29" si="5">IFERROR(VLOOKUP(B27,$A$36:$D$49,4,FALSE)," ")</f>
        <v xml:space="preserve"> </v>
      </c>
      <c r="F27" s="149"/>
      <c r="G27" s="33"/>
      <c r="H27" s="34"/>
      <c r="I27" s="33"/>
      <c r="J27" s="33"/>
      <c r="K27" s="33"/>
      <c r="L27" s="33"/>
      <c r="M27" s="33"/>
      <c r="N27" s="33"/>
      <c r="O27" s="33"/>
      <c r="P27" s="33"/>
      <c r="Q27" s="33"/>
      <c r="R27" s="33"/>
      <c r="S27" s="33"/>
      <c r="T27" s="33"/>
      <c r="U27" s="33"/>
      <c r="V27" s="33"/>
      <c r="W27" s="33"/>
      <c r="X27" s="33"/>
      <c r="Y27" s="33"/>
      <c r="Z27" s="156"/>
    </row>
    <row r="28" spans="1:26" ht="13">
      <c r="A28" s="36"/>
      <c r="B28" s="37"/>
      <c r="C28" s="38"/>
      <c r="D28" s="69" t="str">
        <f t="shared" si="4"/>
        <v xml:space="preserve"> </v>
      </c>
      <c r="E28" s="69" t="str">
        <f t="shared" si="5"/>
        <v xml:space="preserve"> </v>
      </c>
      <c r="F28" s="149"/>
      <c r="G28" s="33"/>
      <c r="H28" s="34"/>
      <c r="I28" s="33"/>
      <c r="J28" s="33"/>
      <c r="K28" s="33"/>
      <c r="L28" s="33"/>
      <c r="M28" s="33"/>
      <c r="N28" s="33"/>
      <c r="O28" s="33"/>
      <c r="P28" s="33"/>
      <c r="Q28" s="33"/>
      <c r="R28" s="33"/>
      <c r="S28" s="33"/>
      <c r="T28" s="33"/>
      <c r="U28" s="33"/>
      <c r="V28" s="33"/>
      <c r="W28" s="33"/>
      <c r="X28" s="33"/>
      <c r="Y28" s="33"/>
      <c r="Z28" s="156"/>
    </row>
    <row r="29" spans="1:26" ht="13">
      <c r="A29" s="36"/>
      <c r="B29" s="37"/>
      <c r="C29" s="38"/>
      <c r="D29" s="69" t="str">
        <f t="shared" si="4"/>
        <v xml:space="preserve"> </v>
      </c>
      <c r="E29" s="69" t="str">
        <f t="shared" si="5"/>
        <v xml:space="preserve"> </v>
      </c>
      <c r="F29" s="149"/>
      <c r="G29" s="33"/>
      <c r="H29" s="34"/>
      <c r="I29" s="33"/>
      <c r="J29" s="33"/>
      <c r="K29" s="33"/>
      <c r="L29" s="33"/>
      <c r="M29" s="33"/>
      <c r="N29" s="33"/>
      <c r="O29" s="33"/>
      <c r="P29" s="33"/>
      <c r="Q29" s="33"/>
      <c r="R29" s="33"/>
      <c r="S29" s="33"/>
      <c r="T29" s="33"/>
      <c r="U29" s="33"/>
      <c r="V29" s="33"/>
      <c r="W29" s="33"/>
      <c r="X29" s="33"/>
      <c r="Y29" s="33"/>
      <c r="Z29" s="156"/>
    </row>
    <row r="30" spans="1:26" ht="13">
      <c r="A30" s="169"/>
      <c r="B30" s="149"/>
      <c r="C30" s="18" t="s">
        <v>8</v>
      </c>
      <c r="D30" s="18">
        <f>SUM($D$26:D29)</f>
        <v>0</v>
      </c>
      <c r="E30" s="18" t="str">
        <f ca="1">IFERROR(__xludf.DUMMYFUNCTION("IFERROR(AVERAGE.WEIGHTED(E26:E29,D26:D29),"" "")")," ")</f>
        <v xml:space="preserve"> </v>
      </c>
      <c r="F30" s="149"/>
      <c r="G30" s="33"/>
      <c r="H30" s="34"/>
      <c r="I30" s="33"/>
      <c r="J30" s="33"/>
      <c r="K30" s="33"/>
      <c r="L30" s="33"/>
      <c r="M30" s="33"/>
      <c r="N30" s="33"/>
      <c r="O30" s="33"/>
      <c r="P30" s="33"/>
      <c r="Q30" s="33"/>
      <c r="R30" s="33"/>
      <c r="S30" s="33"/>
      <c r="T30" s="33"/>
      <c r="U30" s="33"/>
      <c r="V30" s="33"/>
      <c r="W30" s="33"/>
      <c r="X30" s="33"/>
      <c r="Y30" s="33"/>
      <c r="Z30" s="156"/>
    </row>
    <row r="31" spans="1:26" ht="15.75" customHeight="1">
      <c r="A31" s="149"/>
      <c r="B31" s="149"/>
      <c r="C31" s="149"/>
      <c r="D31" s="149"/>
      <c r="E31" s="149"/>
      <c r="F31" s="149"/>
      <c r="Z31" s="156"/>
    </row>
    <row r="32" spans="1:26" ht="13">
      <c r="A32" s="165" t="s">
        <v>302</v>
      </c>
      <c r="B32" s="149"/>
      <c r="C32" s="149"/>
      <c r="D32" s="149"/>
      <c r="E32" s="149"/>
      <c r="F32" s="2"/>
      <c r="Z32" s="156"/>
    </row>
    <row r="33" spans="1:26" ht="13">
      <c r="A33" s="26" t="s">
        <v>183</v>
      </c>
      <c r="B33" s="26" t="s">
        <v>43</v>
      </c>
      <c r="C33" s="26" t="s">
        <v>44</v>
      </c>
      <c r="D33" s="26" t="s">
        <v>7</v>
      </c>
      <c r="E33" s="26" t="s">
        <v>45</v>
      </c>
      <c r="F33" s="2"/>
      <c r="Z33" s="156"/>
    </row>
    <row r="34" spans="1:26" ht="12.5">
      <c r="A34" s="71" t="s">
        <v>184</v>
      </c>
      <c r="B34" s="72">
        <v>1.09E-2</v>
      </c>
      <c r="C34" s="73" t="s">
        <v>185</v>
      </c>
      <c r="D34" s="49">
        <v>3</v>
      </c>
      <c r="E34" s="27" t="s">
        <v>48</v>
      </c>
      <c r="F34" s="2"/>
      <c r="Z34" s="156"/>
    </row>
    <row r="35" spans="1:26" ht="12.5">
      <c r="A35" s="71" t="s">
        <v>186</v>
      </c>
      <c r="B35" s="72">
        <v>2.4899999999999999E-2</v>
      </c>
      <c r="C35" s="73" t="s">
        <v>185</v>
      </c>
      <c r="D35" s="49">
        <v>3</v>
      </c>
      <c r="E35" s="27" t="s">
        <v>48</v>
      </c>
      <c r="F35" s="2"/>
      <c r="Z35" s="156"/>
    </row>
    <row r="36" spans="1:26" ht="12.5">
      <c r="A36" s="74" t="s">
        <v>187</v>
      </c>
      <c r="B36" s="72">
        <v>0.23899999999999999</v>
      </c>
      <c r="C36" s="73" t="s">
        <v>185</v>
      </c>
      <c r="D36" s="49">
        <v>3</v>
      </c>
      <c r="E36" s="27" t="s">
        <v>48</v>
      </c>
      <c r="F36" s="2"/>
      <c r="Z36" s="156"/>
    </row>
    <row r="37" spans="1:26" ht="12.5">
      <c r="A37" s="75" t="s">
        <v>188</v>
      </c>
      <c r="B37" s="76">
        <v>0.22700000000000001</v>
      </c>
      <c r="C37" s="77" t="s">
        <v>185</v>
      </c>
      <c r="D37" s="49">
        <v>3</v>
      </c>
      <c r="E37" s="27" t="s">
        <v>48</v>
      </c>
      <c r="F37" s="2"/>
      <c r="Z37" s="156"/>
    </row>
    <row r="38" spans="1:26" ht="12.5">
      <c r="A38" s="78" t="s">
        <v>189</v>
      </c>
      <c r="B38" s="76">
        <v>7.6300000000000007E-2</v>
      </c>
      <c r="C38" s="77" t="s">
        <v>185</v>
      </c>
      <c r="D38" s="49">
        <v>3</v>
      </c>
      <c r="E38" s="27" t="s">
        <v>48</v>
      </c>
      <c r="F38" s="2"/>
      <c r="Z38" s="156"/>
    </row>
    <row r="39" spans="1:26" ht="12.5">
      <c r="A39" s="78" t="s">
        <v>190</v>
      </c>
      <c r="B39" s="76">
        <v>0.10299999999999999</v>
      </c>
      <c r="C39" s="77" t="s">
        <v>185</v>
      </c>
      <c r="D39" s="49">
        <v>4</v>
      </c>
      <c r="E39" s="27" t="s">
        <v>48</v>
      </c>
      <c r="F39" s="2"/>
      <c r="Z39" s="156"/>
    </row>
    <row r="40" spans="1:26" ht="12.5">
      <c r="A40" s="79" t="s">
        <v>191</v>
      </c>
      <c r="B40" s="76">
        <v>2.1700000000000001E-2</v>
      </c>
      <c r="C40" s="77" t="s">
        <v>192</v>
      </c>
      <c r="D40" s="49">
        <v>4</v>
      </c>
      <c r="E40" s="27" t="s">
        <v>48</v>
      </c>
      <c r="F40" s="2"/>
      <c r="Z40" s="156"/>
    </row>
    <row r="41" spans="1:26" ht="12.5">
      <c r="A41" s="79" t="s">
        <v>193</v>
      </c>
      <c r="B41" s="76">
        <v>0.122</v>
      </c>
      <c r="C41" s="77" t="s">
        <v>192</v>
      </c>
      <c r="D41" s="49">
        <v>3</v>
      </c>
      <c r="E41" s="27" t="s">
        <v>48</v>
      </c>
      <c r="F41" s="2"/>
      <c r="Z41" s="156"/>
    </row>
    <row r="42" spans="1:26" ht="12.5">
      <c r="A42" s="80" t="s">
        <v>194</v>
      </c>
      <c r="B42" s="72">
        <v>0.14599999999999999</v>
      </c>
      <c r="C42" s="73" t="s">
        <v>192</v>
      </c>
      <c r="D42" s="49">
        <v>5</v>
      </c>
      <c r="E42" s="27" t="s">
        <v>48</v>
      </c>
      <c r="F42" s="2"/>
      <c r="Z42" s="156"/>
    </row>
    <row r="43" spans="1:26" ht="12.5">
      <c r="A43" s="79" t="s">
        <v>195</v>
      </c>
      <c r="B43" s="76">
        <v>0.13700000000000001</v>
      </c>
      <c r="C43" s="77" t="s">
        <v>192</v>
      </c>
      <c r="D43" s="49">
        <v>5</v>
      </c>
      <c r="E43" s="27" t="s">
        <v>48</v>
      </c>
      <c r="F43" s="2"/>
      <c r="Z43" s="156"/>
    </row>
    <row r="44" spans="1:26" ht="12.5">
      <c r="A44" s="81" t="s">
        <v>196</v>
      </c>
      <c r="B44" s="76">
        <v>0.129</v>
      </c>
      <c r="C44" s="77" t="s">
        <v>192</v>
      </c>
      <c r="D44" s="49">
        <v>5</v>
      </c>
      <c r="E44" s="27" t="s">
        <v>48</v>
      </c>
      <c r="F44" s="2"/>
      <c r="Z44" s="156"/>
    </row>
    <row r="45" spans="1:26" ht="12.5">
      <c r="A45" s="81" t="s">
        <v>197</v>
      </c>
      <c r="B45" s="82">
        <v>5.7000000000000002E-3</v>
      </c>
      <c r="C45" s="77" t="s">
        <v>192</v>
      </c>
      <c r="D45" s="49">
        <v>2</v>
      </c>
      <c r="E45" s="27" t="s">
        <v>48</v>
      </c>
      <c r="F45" s="2"/>
      <c r="Z45" s="156"/>
    </row>
    <row r="46" spans="1:26" ht="12.5">
      <c r="A46" s="81" t="s">
        <v>198</v>
      </c>
      <c r="B46" s="82">
        <v>5.7000000000000002E-3</v>
      </c>
      <c r="C46" s="77" t="s">
        <v>192</v>
      </c>
      <c r="D46" s="49">
        <v>2</v>
      </c>
      <c r="E46" s="27" t="s">
        <v>48</v>
      </c>
      <c r="F46" s="2"/>
      <c r="Z46" s="156"/>
    </row>
    <row r="47" spans="1:26" ht="12.5">
      <c r="A47" s="81" t="s">
        <v>199</v>
      </c>
      <c r="B47" s="82">
        <v>6.0000000000000001E-3</v>
      </c>
      <c r="C47" s="77" t="s">
        <v>192</v>
      </c>
      <c r="D47" s="49">
        <v>2</v>
      </c>
      <c r="E47" s="27" t="s">
        <v>48</v>
      </c>
      <c r="F47" s="2"/>
      <c r="G47" s="33"/>
      <c r="Z47" s="156"/>
    </row>
    <row r="48" spans="1:26" ht="12.5">
      <c r="A48" s="83" t="s">
        <v>200</v>
      </c>
      <c r="B48" s="84">
        <v>3.6900000000000001E-3</v>
      </c>
      <c r="C48" s="73" t="s">
        <v>192</v>
      </c>
      <c r="D48" s="49">
        <v>5</v>
      </c>
      <c r="E48" s="27" t="s">
        <v>48</v>
      </c>
      <c r="F48" s="2"/>
      <c r="G48" s="85"/>
      <c r="Z48" s="156"/>
    </row>
    <row r="49" spans="1:26" ht="12.5">
      <c r="A49" s="50"/>
      <c r="B49" s="86"/>
      <c r="C49" s="51"/>
      <c r="D49" s="57"/>
      <c r="E49" s="12"/>
      <c r="F49" s="2"/>
      <c r="Z49" s="156"/>
    </row>
    <row r="50" spans="1:26" ht="12.5">
      <c r="A50" s="2"/>
      <c r="B50" s="87"/>
      <c r="C50" s="2"/>
      <c r="D50" s="2"/>
      <c r="E50" s="2"/>
      <c r="F50" s="2"/>
      <c r="Z50" s="156"/>
    </row>
    <row r="51" spans="1:26" ht="12.5" hidden="1"/>
    <row r="52" spans="1:26" ht="12.5" hidden="1"/>
    <row r="53" spans="1:26" ht="12.5" hidden="1"/>
    <row r="54" spans="1:26" ht="12.5" hidden="1"/>
    <row r="55" spans="1:26" ht="12.5" hidden="1"/>
    <row r="56" spans="1:26" ht="12.5" hidden="1"/>
    <row r="57" spans="1:26" ht="12.5" hidden="1"/>
    <row r="58" spans="1:26" ht="12.5" hidden="1"/>
    <row r="59" spans="1:26" ht="12.5" hidden="1"/>
    <row r="60" spans="1:26" ht="12.5" hidden="1"/>
    <row r="61" spans="1:26" ht="12.5" hidden="1"/>
    <row r="62" spans="1:26" ht="12.5" hidden="1"/>
    <row r="63" spans="1:26" ht="12.5" hidden="1"/>
    <row r="64" spans="1:26" ht="12.5" hidden="1"/>
    <row r="65" ht="12.5" hidden="1"/>
    <row r="66" ht="12.5" hidden="1"/>
    <row r="67" ht="12.5" hidden="1"/>
    <row r="68" ht="12.5" hidden="1"/>
    <row r="69" ht="12.5" hidden="1"/>
    <row r="70" ht="12.5" hidden="1"/>
    <row r="71" ht="12.5" hidden="1"/>
    <row r="72" ht="12.5" hidden="1"/>
    <row r="73" ht="12.5" hidden="1"/>
    <row r="74" ht="12.5" hidden="1"/>
    <row r="75" ht="12.5" hidden="1"/>
    <row r="76" ht="12.5" hidden="1"/>
    <row r="77" ht="12.5" hidden="1"/>
    <row r="78" ht="12.5" hidden="1"/>
    <row r="79" ht="12.5" hidden="1"/>
    <row r="80" ht="12.5" hidden="1"/>
    <row r="81" ht="12.5" hidden="1"/>
    <row r="82" ht="12.5" hidden="1"/>
    <row r="83" ht="12.5" hidden="1"/>
    <row r="84" ht="12.5" hidden="1"/>
    <row r="85" ht="12.5" hidden="1"/>
    <row r="86" ht="12.5" hidden="1"/>
    <row r="87" ht="12.5" hidden="1"/>
    <row r="88" ht="12.5" hidden="1"/>
    <row r="89" ht="12.5" hidden="1"/>
    <row r="90" ht="12.5" hidden="1"/>
    <row r="91" ht="12.5" hidden="1"/>
    <row r="92" ht="12.5" hidden="1"/>
    <row r="93" ht="12.5" hidden="1"/>
    <row r="94" ht="12.5" hidden="1"/>
    <row r="95" ht="12.5" hidden="1"/>
    <row r="96" ht="12.5" hidden="1"/>
    <row r="97" ht="12.5" hidden="1"/>
    <row r="98" ht="12.5" hidden="1"/>
    <row r="99" ht="12.5" hidden="1"/>
    <row r="100" ht="12.5" hidden="1"/>
    <row r="101" ht="12.5" hidden="1"/>
    <row r="102" ht="12.5" hidden="1"/>
    <row r="103" ht="12.5" hidden="1"/>
    <row r="104" ht="12.5" hidden="1"/>
    <row r="105" ht="12.5" hidden="1"/>
    <row r="106" ht="12.5" hidden="1"/>
    <row r="107" ht="12.5" hidden="1"/>
    <row r="108" ht="12.5" hidden="1"/>
    <row r="109" ht="12.5" hidden="1"/>
    <row r="110" ht="12.5" hidden="1"/>
    <row r="111" ht="12.5" hidden="1"/>
    <row r="112" ht="12.5" hidden="1"/>
    <row r="113" ht="12.5" hidden="1"/>
    <row r="114" ht="12.5" hidden="1"/>
    <row r="115" ht="12.5" hidden="1"/>
    <row r="116" ht="12.5" hidden="1"/>
    <row r="117" ht="12.5" hidden="1"/>
    <row r="118" ht="12.5" hidden="1"/>
    <row r="119" ht="12.5" hidden="1"/>
    <row r="120" ht="12.5" hidden="1"/>
    <row r="121" ht="12.5" hidden="1"/>
    <row r="122" ht="12.5" hidden="1"/>
    <row r="123" ht="12.5" hidden="1"/>
    <row r="124" ht="12.5" hidden="1"/>
    <row r="125" ht="12.5" hidden="1"/>
    <row r="126" ht="12.5" hidden="1"/>
    <row r="127" ht="12.5" hidden="1"/>
    <row r="128" ht="12.5" hidden="1"/>
    <row r="129" ht="12.5" hidden="1"/>
    <row r="130" ht="12.5" hidden="1"/>
    <row r="131" ht="12.5" hidden="1"/>
    <row r="132" ht="12.5" hidden="1"/>
    <row r="133" ht="12.5" hidden="1"/>
    <row r="134" ht="12.5" hidden="1"/>
    <row r="135" ht="12.5" hidden="1"/>
    <row r="136" ht="12.5" hidden="1"/>
    <row r="137" ht="12.5" hidden="1"/>
    <row r="138" ht="12.5" hidden="1"/>
    <row r="139" ht="12.5" hidden="1"/>
    <row r="140" ht="12.5" hidden="1"/>
    <row r="141" ht="12.5" hidden="1"/>
    <row r="142" ht="12.5" hidden="1"/>
    <row r="143" ht="12.5" hidden="1"/>
    <row r="144" ht="12.5" hidden="1"/>
    <row r="145" ht="12.5" hidden="1"/>
    <row r="146" ht="12.5" hidden="1"/>
    <row r="147" ht="12.5" hidden="1"/>
    <row r="148" ht="12.5" hidden="1"/>
    <row r="149" ht="12.5" hidden="1"/>
    <row r="150" ht="12.5" hidden="1"/>
    <row r="151" ht="12.5" hidden="1"/>
    <row r="152" ht="12.5" hidden="1"/>
    <row r="153" ht="12.5" hidden="1"/>
    <row r="154" ht="12.5" hidden="1"/>
    <row r="155" ht="12.5" hidden="1"/>
    <row r="156" ht="12.5" hidden="1"/>
    <row r="157" ht="12.5" hidden="1"/>
    <row r="158" ht="12.5" hidden="1"/>
    <row r="159" ht="12.5" hidden="1"/>
    <row r="160" ht="12.5" hidden="1"/>
    <row r="161" ht="12.5" hidden="1"/>
    <row r="162" ht="12.5" hidden="1"/>
    <row r="163" ht="12.5" hidden="1"/>
    <row r="164" ht="12.5" hidden="1"/>
    <row r="165" ht="12.5" hidden="1"/>
    <row r="166" ht="12.5" hidden="1"/>
    <row r="167" ht="12.5" hidden="1"/>
    <row r="168" ht="12.5" hidden="1"/>
    <row r="169" ht="12.5" hidden="1"/>
    <row r="170" ht="12.5" hidden="1"/>
    <row r="171" ht="12.5" hidden="1"/>
    <row r="172" ht="12.5" hidden="1"/>
    <row r="173" ht="12.5" hidden="1"/>
    <row r="174" ht="12.5" hidden="1"/>
    <row r="175" ht="12.5" hidden="1"/>
    <row r="176" ht="12.5" hidden="1"/>
    <row r="177" ht="12.5" hidden="1"/>
    <row r="178" ht="12.5" hidden="1"/>
    <row r="179" ht="12.5" hidden="1"/>
    <row r="180" ht="12.5" hidden="1"/>
    <row r="181" ht="12.5" hidden="1"/>
    <row r="182" ht="12.5" hidden="1"/>
    <row r="183" ht="12.5" hidden="1"/>
    <row r="184" ht="12.5" hidden="1"/>
    <row r="185" ht="12.5" hidden="1"/>
    <row r="186" ht="12.5" hidden="1"/>
    <row r="187" ht="12.5" hidden="1"/>
    <row r="188" ht="12.5" hidden="1"/>
    <row r="189" ht="12.5" hidden="1"/>
    <row r="190" ht="12.5" hidden="1"/>
    <row r="191" ht="12.5" hidden="1"/>
    <row r="192" ht="12.5" hidden="1"/>
    <row r="193" ht="12.5" hidden="1"/>
    <row r="194" ht="12.5" hidden="1"/>
    <row r="195" ht="12.5" hidden="1"/>
    <row r="196" ht="12.5" hidden="1"/>
    <row r="197" ht="12.5" hidden="1"/>
    <row r="198" ht="12.5" hidden="1"/>
    <row r="199" ht="12.5" hidden="1"/>
    <row r="200" ht="12.5" hidden="1"/>
    <row r="201" ht="12.5" hidden="1"/>
    <row r="202" ht="12.5" hidden="1"/>
    <row r="203" ht="12.5" hidden="1"/>
    <row r="204" ht="12.5" hidden="1"/>
    <row r="205" ht="12.5" hidden="1"/>
    <row r="206" ht="12.5" hidden="1"/>
    <row r="207" ht="12.5" hidden="1"/>
    <row r="208" ht="12.5" hidden="1"/>
    <row r="209" ht="12.5" hidden="1"/>
    <row r="210" ht="12.5" hidden="1"/>
    <row r="211" ht="12.5" hidden="1"/>
    <row r="212" ht="12.5" hidden="1"/>
    <row r="213" ht="12.5" hidden="1"/>
    <row r="214" ht="12.5" hidden="1"/>
    <row r="215" ht="12.5" hidden="1"/>
    <row r="216" ht="12.5" hidden="1"/>
    <row r="217" ht="12.5" hidden="1"/>
    <row r="218" ht="12.5" hidden="1"/>
    <row r="219" ht="12.5" hidden="1"/>
    <row r="220" ht="12.5" hidden="1"/>
    <row r="221" ht="12.5" hidden="1"/>
    <row r="222" ht="12.5" hidden="1"/>
    <row r="223" ht="12.5" hidden="1"/>
    <row r="224" ht="12.5" hidden="1"/>
    <row r="225" ht="12.5" hidden="1"/>
    <row r="226" ht="12.5" hidden="1"/>
    <row r="227" ht="12.5" hidden="1"/>
    <row r="228" ht="12.5" hidden="1"/>
    <row r="229" ht="12.5" hidden="1"/>
    <row r="230" ht="12.5" hidden="1"/>
    <row r="231" ht="12.5" hidden="1"/>
    <row r="232" ht="12.5" hidden="1"/>
    <row r="233" ht="12.5" hidden="1"/>
    <row r="234" ht="12.5" hidden="1"/>
    <row r="235" ht="12.5" hidden="1"/>
    <row r="236" ht="12.5" hidden="1"/>
    <row r="237" ht="12.5" hidden="1"/>
    <row r="238" ht="12.5" hidden="1"/>
    <row r="239" ht="12.5" hidden="1"/>
    <row r="240" ht="12.5" hidden="1"/>
    <row r="241" ht="12.5" hidden="1"/>
    <row r="242" ht="12.5" hidden="1"/>
    <row r="243" ht="12.5" hidden="1"/>
    <row r="244" ht="12.5" hidden="1"/>
    <row r="245" ht="12.5" hidden="1"/>
    <row r="246" ht="12.5" hidden="1"/>
    <row r="247" ht="12.5" hidden="1"/>
    <row r="248" ht="12.5" hidden="1"/>
    <row r="249" ht="12.5" hidden="1"/>
    <row r="250" ht="12.5" hidden="1"/>
    <row r="251" ht="12.5" hidden="1"/>
    <row r="252" ht="12.5" hidden="1"/>
    <row r="253" ht="12.5" hidden="1"/>
    <row r="254" ht="12.5" hidden="1"/>
    <row r="255" ht="12.5" hidden="1"/>
    <row r="256" ht="12.5" hidden="1"/>
    <row r="257" ht="12.5" hidden="1"/>
    <row r="258" ht="12.5" hidden="1"/>
    <row r="259" ht="12.5" hidden="1"/>
    <row r="260" ht="12.5" hidden="1"/>
    <row r="261" ht="12.5" hidden="1"/>
    <row r="262" ht="12.5" hidden="1"/>
    <row r="263" ht="12.5" hidden="1"/>
    <row r="264" ht="12.5" hidden="1"/>
    <row r="265" ht="12.5" hidden="1"/>
    <row r="266" ht="12.5" hidden="1"/>
    <row r="267" ht="12.5" hidden="1"/>
    <row r="268" ht="12.5" hidden="1"/>
    <row r="269" ht="12.5" hidden="1"/>
    <row r="270" ht="12.5" hidden="1"/>
    <row r="271" ht="12.5" hidden="1"/>
    <row r="272" ht="12.5" hidden="1"/>
    <row r="273" ht="12.5" hidden="1"/>
    <row r="274" ht="12.5" hidden="1"/>
    <row r="275" ht="12.5" hidden="1"/>
    <row r="276" ht="12.5" hidden="1"/>
    <row r="277" ht="12.5" hidden="1"/>
    <row r="278" ht="12.5" hidden="1"/>
    <row r="279" ht="12.5" hidden="1"/>
    <row r="280" ht="12.5" hidden="1"/>
    <row r="281" ht="12.5" hidden="1"/>
    <row r="282" ht="12.5" hidden="1"/>
    <row r="283" ht="12.5" hidden="1"/>
    <row r="284" ht="12.5" hidden="1"/>
    <row r="285" ht="12.5" hidden="1"/>
    <row r="286" ht="12.5" hidden="1"/>
    <row r="287" ht="12.5" hidden="1"/>
    <row r="288" ht="12.5" hidden="1"/>
    <row r="289" ht="12.5" hidden="1"/>
    <row r="290" ht="12.5" hidden="1"/>
    <row r="291" ht="12.5" hidden="1"/>
    <row r="292" ht="12.5" hidden="1"/>
    <row r="293" ht="12.5" hidden="1"/>
    <row r="294" ht="12.5" hidden="1"/>
    <row r="295" ht="12.5" hidden="1"/>
    <row r="296" ht="12.5" hidden="1"/>
    <row r="297" ht="12.5" hidden="1"/>
    <row r="298" ht="12.5" hidden="1"/>
    <row r="299" ht="12.5" hidden="1"/>
    <row r="300" ht="12.5" hidden="1"/>
    <row r="301" ht="12.5" hidden="1"/>
    <row r="302" ht="12.5" hidden="1"/>
    <row r="303" ht="12.5" hidden="1"/>
    <row r="304" ht="12.5" hidden="1"/>
    <row r="305" ht="12.5" hidden="1"/>
    <row r="306" ht="12.5" hidden="1"/>
    <row r="307" ht="12.5" hidden="1"/>
    <row r="308" ht="12.5" hidden="1"/>
    <row r="309" ht="12.5" hidden="1"/>
    <row r="310" ht="12.5" hidden="1"/>
    <row r="311" ht="12.5" hidden="1"/>
    <row r="312" ht="12.5" hidden="1"/>
    <row r="313" ht="12.5" hidden="1"/>
    <row r="314" ht="12.5" hidden="1"/>
    <row r="315" ht="12.5" hidden="1"/>
    <row r="316" ht="12.5" hidden="1"/>
    <row r="317" ht="12.5" hidden="1"/>
    <row r="318" ht="12.5" hidden="1"/>
    <row r="319" ht="12.5" hidden="1"/>
    <row r="320" ht="12.5" hidden="1"/>
    <row r="321" ht="12.5" hidden="1"/>
    <row r="322" ht="12.5" hidden="1"/>
    <row r="323" ht="12.5" hidden="1"/>
    <row r="324" ht="12.5" hidden="1"/>
    <row r="325" ht="12.5" hidden="1"/>
    <row r="326" ht="12.5" hidden="1"/>
    <row r="327" ht="12.5" hidden="1"/>
    <row r="328" ht="12.5" hidden="1"/>
    <row r="329" ht="12.5" hidden="1"/>
    <row r="330" ht="12.5" hidden="1"/>
    <row r="331" ht="12.5" hidden="1"/>
    <row r="332" ht="12.5" hidden="1"/>
    <row r="333" ht="12.5" hidden="1"/>
    <row r="334" ht="12.5" hidden="1"/>
    <row r="335" ht="12.5" hidden="1"/>
    <row r="336" ht="12.5" hidden="1"/>
    <row r="337" ht="12.5" hidden="1"/>
    <row r="338" ht="12.5" hidden="1"/>
    <row r="339" ht="12.5" hidden="1"/>
    <row r="340" ht="12.5" hidden="1"/>
    <row r="341" ht="12.5" hidden="1"/>
    <row r="342" ht="12.5" hidden="1"/>
    <row r="343" ht="12.5" hidden="1"/>
    <row r="344" ht="12.5" hidden="1"/>
    <row r="345" ht="12.5" hidden="1"/>
    <row r="346" ht="12.5" hidden="1"/>
    <row r="347" ht="12.5" hidden="1"/>
    <row r="348" ht="12.5" hidden="1"/>
    <row r="349" ht="12.5" hidden="1"/>
    <row r="350" ht="12.5" hidden="1"/>
    <row r="351" ht="12.5" hidden="1"/>
    <row r="352" ht="12.5" hidden="1"/>
    <row r="353" ht="12.5" hidden="1"/>
    <row r="354" ht="12.5" hidden="1"/>
    <row r="355" ht="12.5" hidden="1"/>
    <row r="356" ht="12.5" hidden="1"/>
    <row r="357" ht="12.5" hidden="1"/>
    <row r="358" ht="12.5" hidden="1"/>
    <row r="359" ht="12.5" hidden="1"/>
    <row r="360" ht="12.5" hidden="1"/>
    <row r="361" ht="12.5" hidden="1"/>
    <row r="362" ht="12.5" hidden="1"/>
    <row r="363" ht="12.5" hidden="1"/>
    <row r="364" ht="12.5" hidden="1"/>
    <row r="365" ht="12.5" hidden="1"/>
    <row r="366" ht="12.5" hidden="1"/>
    <row r="367" ht="12.5" hidden="1"/>
    <row r="368" ht="12.5" hidden="1"/>
    <row r="369" ht="12.5" hidden="1"/>
    <row r="370" ht="12.5" hidden="1"/>
    <row r="371" ht="12.5" hidden="1"/>
    <row r="372" ht="12.5" hidden="1"/>
    <row r="373" ht="12.5" hidden="1"/>
    <row r="374" ht="12.5" hidden="1"/>
    <row r="375" ht="12.5" hidden="1"/>
    <row r="376" ht="12.5" hidden="1"/>
    <row r="377" ht="12.5" hidden="1"/>
    <row r="378" ht="12.5" hidden="1"/>
    <row r="379" ht="12.5" hidden="1"/>
    <row r="380" ht="12.5" hidden="1"/>
    <row r="381" ht="12.5" hidden="1"/>
    <row r="382" ht="12.5" hidden="1"/>
    <row r="383" ht="12.5" hidden="1"/>
    <row r="384" ht="12.5" hidden="1"/>
    <row r="385" ht="12.5" hidden="1"/>
    <row r="386" ht="12.5" hidden="1"/>
    <row r="387" ht="12.5" hidden="1"/>
    <row r="388" ht="12.5" hidden="1"/>
    <row r="389" ht="12.5" hidden="1"/>
    <row r="390" ht="12.5" hidden="1"/>
    <row r="391" ht="12.5" hidden="1"/>
    <row r="392" ht="12.5" hidden="1"/>
    <row r="393" ht="12.5" hidden="1"/>
    <row r="394" ht="12.5" hidden="1"/>
    <row r="395" ht="12.5" hidden="1"/>
    <row r="396" ht="12.5" hidden="1"/>
    <row r="397" ht="12.5" hidden="1"/>
    <row r="398" ht="12.5" hidden="1"/>
    <row r="399" ht="12.5" hidden="1"/>
    <row r="400" ht="12.5" hidden="1"/>
    <row r="401" ht="12.5" hidden="1"/>
    <row r="402" ht="12.5" hidden="1"/>
    <row r="403" ht="12.5" hidden="1"/>
    <row r="404" ht="12.5" hidden="1"/>
    <row r="405" ht="12.5" hidden="1"/>
    <row r="406" ht="12.5" hidden="1"/>
    <row r="407" ht="12.5" hidden="1"/>
    <row r="408" ht="12.5" hidden="1"/>
    <row r="409" ht="12.5" hidden="1"/>
    <row r="410" ht="12.5" hidden="1"/>
    <row r="411" ht="12.5" hidden="1"/>
    <row r="412" ht="12.5" hidden="1"/>
    <row r="413" ht="12.5" hidden="1"/>
    <row r="414" ht="12.5" hidden="1"/>
    <row r="415" ht="12.5" hidden="1"/>
    <row r="416" ht="12.5" hidden="1"/>
    <row r="417" ht="12.5" hidden="1"/>
    <row r="418" ht="12.5" hidden="1"/>
    <row r="419" ht="12.5" hidden="1"/>
    <row r="420" ht="12.5" hidden="1"/>
    <row r="421" ht="12.5" hidden="1"/>
    <row r="422" ht="12.5" hidden="1"/>
    <row r="423" ht="12.5" hidden="1"/>
    <row r="424" ht="12.5" hidden="1"/>
    <row r="425" ht="12.5" hidden="1"/>
    <row r="426" ht="12.5" hidden="1"/>
    <row r="427" ht="12.5" hidden="1"/>
    <row r="428" ht="12.5" hidden="1"/>
    <row r="429" ht="12.5" hidden="1"/>
    <row r="430" ht="12.5" hidden="1"/>
    <row r="431" ht="12.5" hidden="1"/>
    <row r="432" ht="12.5" hidden="1"/>
    <row r="433" ht="12.5" hidden="1"/>
    <row r="434" ht="12.5" hidden="1"/>
    <row r="435" ht="12.5" hidden="1"/>
    <row r="436" ht="12.5" hidden="1"/>
    <row r="437" ht="12.5" hidden="1"/>
    <row r="438" ht="12.5" hidden="1"/>
    <row r="439" ht="12.5" hidden="1"/>
    <row r="440" ht="12.5" hidden="1"/>
    <row r="441" ht="12.5" hidden="1"/>
    <row r="442" ht="12.5" hidden="1"/>
    <row r="443" ht="12.5" hidden="1"/>
    <row r="444" ht="12.5" hidden="1"/>
    <row r="445" ht="12.5" hidden="1"/>
    <row r="446" ht="12.5" hidden="1"/>
    <row r="447" ht="12.5" hidden="1"/>
    <row r="448" ht="12.5" hidden="1"/>
    <row r="449" ht="12.5" hidden="1"/>
    <row r="450" ht="12.5" hidden="1"/>
    <row r="451" ht="12.5" hidden="1"/>
    <row r="452" ht="12.5" hidden="1"/>
    <row r="453" ht="12.5" hidden="1"/>
    <row r="454" ht="12.5" hidden="1"/>
    <row r="455" ht="12.5" hidden="1"/>
    <row r="456" ht="12.5" hidden="1"/>
    <row r="457" ht="12.5" hidden="1"/>
    <row r="458" ht="12.5" hidden="1"/>
    <row r="459" ht="12.5" hidden="1"/>
    <row r="460" ht="12.5" hidden="1"/>
    <row r="461" ht="12.5" hidden="1"/>
    <row r="462" ht="12.5" hidden="1"/>
    <row r="463" ht="12.5" hidden="1"/>
    <row r="464" ht="12.5" hidden="1"/>
    <row r="465" ht="12.5" hidden="1"/>
    <row r="466" ht="12.5" hidden="1"/>
    <row r="467" ht="12.5" hidden="1"/>
    <row r="468" ht="12.5" hidden="1"/>
    <row r="469" ht="12.5" hidden="1"/>
    <row r="470" ht="12.5" hidden="1"/>
    <row r="471" ht="12.5" hidden="1"/>
    <row r="472" ht="12.5" hidden="1"/>
    <row r="473" ht="12.5" hidden="1"/>
    <row r="474" ht="12.5" hidden="1"/>
    <row r="475" ht="12.5" hidden="1"/>
    <row r="476" ht="12.5" hidden="1"/>
    <row r="477" ht="12.5" hidden="1"/>
    <row r="478" ht="12.5" hidden="1"/>
    <row r="479" ht="12.5" hidden="1"/>
    <row r="480" ht="12.5" hidden="1"/>
    <row r="481" ht="12.5" hidden="1"/>
    <row r="482" ht="12.5" hidden="1"/>
    <row r="483" ht="12.5" hidden="1"/>
    <row r="484" ht="12.5" hidden="1"/>
    <row r="485" ht="12.5" hidden="1"/>
    <row r="486" ht="12.5" hidden="1"/>
    <row r="487" ht="12.5" hidden="1"/>
    <row r="488" ht="12.5" hidden="1"/>
    <row r="489" ht="12.5" hidden="1"/>
    <row r="490" ht="12.5" hidden="1"/>
    <row r="491" ht="12.5" hidden="1"/>
    <row r="492" ht="12.5" hidden="1"/>
    <row r="493" ht="12.5" hidden="1"/>
    <row r="494" ht="12.5" hidden="1"/>
    <row r="495" ht="12.5" hidden="1"/>
    <row r="496" ht="12.5" hidden="1"/>
    <row r="497" ht="12.5" hidden="1"/>
    <row r="498" ht="12.5" hidden="1"/>
    <row r="499" ht="12.5" hidden="1"/>
    <row r="500" ht="12.5" hidden="1"/>
    <row r="501" ht="12.5" hidden="1"/>
    <row r="502" ht="12.5" hidden="1"/>
    <row r="503" ht="12.5" hidden="1"/>
    <row r="504" ht="12.5" hidden="1"/>
    <row r="505" ht="12.5" hidden="1"/>
    <row r="506" ht="12.5" hidden="1"/>
    <row r="507" ht="12.5" hidden="1"/>
    <row r="508" ht="12.5" hidden="1"/>
    <row r="509" ht="12.5" hidden="1"/>
    <row r="510" ht="12.5" hidden="1"/>
    <row r="511" ht="12.5" hidden="1"/>
    <row r="512" ht="12.5" hidden="1"/>
    <row r="513" ht="12.5" hidden="1"/>
    <row r="514" ht="12.5" hidden="1"/>
    <row r="515" ht="12.5" hidden="1"/>
    <row r="516" ht="12.5" hidden="1"/>
    <row r="517" ht="12.5" hidden="1"/>
    <row r="518" ht="12.5" hidden="1"/>
    <row r="519" ht="12.5" hidden="1"/>
    <row r="520" ht="12.5" hidden="1"/>
    <row r="521" ht="12.5" hidden="1"/>
    <row r="522" ht="12.5" hidden="1"/>
    <row r="523" ht="12.5" hidden="1"/>
    <row r="524" ht="12.5" hidden="1"/>
    <row r="525" ht="12.5" hidden="1"/>
    <row r="526" ht="12.5" hidden="1"/>
    <row r="527" ht="12.5" hidden="1"/>
    <row r="528" ht="12.5" hidden="1"/>
    <row r="529" ht="12.5" hidden="1"/>
    <row r="530" ht="12.5" hidden="1"/>
    <row r="531" ht="12.5" hidden="1"/>
    <row r="532" ht="12.5" hidden="1"/>
    <row r="533" ht="12.5" hidden="1"/>
    <row r="534" ht="12.5" hidden="1"/>
    <row r="535" ht="12.5" hidden="1"/>
    <row r="536" ht="12.5" hidden="1"/>
    <row r="537" ht="12.5" hidden="1"/>
    <row r="538" ht="12.5" hidden="1"/>
    <row r="539" ht="12.5" hidden="1"/>
    <row r="540" ht="12.5" hidden="1"/>
    <row r="541" ht="12.5" hidden="1"/>
    <row r="542" ht="12.5" hidden="1"/>
    <row r="543" ht="12.5" hidden="1"/>
    <row r="544" ht="12.5" hidden="1"/>
    <row r="545" ht="12.5" hidden="1"/>
    <row r="546" ht="12.5" hidden="1"/>
    <row r="547" ht="12.5" hidden="1"/>
    <row r="548" ht="12.5" hidden="1"/>
    <row r="549" ht="12.5" hidden="1"/>
    <row r="550" ht="12.5" hidden="1"/>
    <row r="551" ht="12.5" hidden="1"/>
    <row r="552" ht="12.5" hidden="1"/>
    <row r="553" ht="12.5" hidden="1"/>
    <row r="554" ht="12.5" hidden="1"/>
    <row r="555" ht="12.5" hidden="1"/>
    <row r="556" ht="12.5" hidden="1"/>
    <row r="557" ht="12.5" hidden="1"/>
    <row r="558" ht="12.5" hidden="1"/>
    <row r="559" ht="12.5" hidden="1"/>
    <row r="560" ht="12.5" hidden="1"/>
    <row r="561" ht="12.5" hidden="1"/>
    <row r="562" ht="12.5" hidden="1"/>
    <row r="563" ht="12.5" hidden="1"/>
    <row r="564" ht="12.5" hidden="1"/>
    <row r="565" ht="12.5" hidden="1"/>
    <row r="566" ht="12.5" hidden="1"/>
    <row r="567" ht="12.5" hidden="1"/>
    <row r="568" ht="12.5" hidden="1"/>
    <row r="569" ht="12.5" hidden="1"/>
    <row r="570" ht="12.5" hidden="1"/>
    <row r="571" ht="12.5" hidden="1"/>
    <row r="572" ht="12.5" hidden="1"/>
    <row r="573" ht="12.5" hidden="1"/>
    <row r="574" ht="12.5" hidden="1"/>
    <row r="575" ht="12.5" hidden="1"/>
    <row r="576" ht="12.5" hidden="1"/>
    <row r="577" ht="12.5" hidden="1"/>
    <row r="578" ht="12.5" hidden="1"/>
    <row r="579" ht="12.5" hidden="1"/>
    <row r="580" ht="12.5" hidden="1"/>
    <row r="581" ht="12.5" hidden="1"/>
    <row r="582" ht="12.5" hidden="1"/>
    <row r="583" ht="12.5" hidden="1"/>
    <row r="584" ht="12.5" hidden="1"/>
    <row r="585" ht="12.5" hidden="1"/>
    <row r="586" ht="12.5" hidden="1"/>
    <row r="587" ht="12.5" hidden="1"/>
    <row r="588" ht="12.5" hidden="1"/>
    <row r="589" ht="12.5" hidden="1"/>
    <row r="590" ht="12.5" hidden="1"/>
    <row r="591" ht="12.5" hidden="1"/>
    <row r="592" ht="12.5" hidden="1"/>
    <row r="593" ht="12.5" hidden="1"/>
    <row r="594" ht="12.5" hidden="1"/>
    <row r="595" ht="12.5" hidden="1"/>
    <row r="596" ht="12.5" hidden="1"/>
    <row r="597" ht="12.5" hidden="1"/>
    <row r="598" ht="12.5" hidden="1"/>
    <row r="599" ht="12.5" hidden="1"/>
    <row r="600" ht="12.5" hidden="1"/>
    <row r="601" ht="12.5" hidden="1"/>
    <row r="602" ht="12.5" hidden="1"/>
    <row r="603" ht="12.5" hidden="1"/>
    <row r="604" ht="12.5" hidden="1"/>
    <row r="605" ht="12.5" hidden="1"/>
    <row r="606" ht="12.5" hidden="1"/>
    <row r="607" ht="12.5" hidden="1"/>
    <row r="608" ht="12.5" hidden="1"/>
    <row r="609" ht="12.5" hidden="1"/>
    <row r="610" ht="12.5" hidden="1"/>
    <row r="611" ht="12.5" hidden="1"/>
    <row r="612" ht="12.5" hidden="1"/>
    <row r="613" ht="12.5" hidden="1"/>
    <row r="614" ht="12.5" hidden="1"/>
    <row r="615" ht="12.5" hidden="1"/>
    <row r="616" ht="12.5" hidden="1"/>
    <row r="617" ht="12.5" hidden="1"/>
    <row r="618" ht="12.5" hidden="1"/>
    <row r="619" ht="12.5" hidden="1"/>
    <row r="620" ht="12.5" hidden="1"/>
    <row r="621" ht="12.5" hidden="1"/>
    <row r="622" ht="12.5" hidden="1"/>
    <row r="623" ht="12.5" hidden="1"/>
    <row r="624" ht="12.5" hidden="1"/>
    <row r="625" ht="12.5" hidden="1"/>
    <row r="626" ht="12.5" hidden="1"/>
    <row r="627" ht="12.5" hidden="1"/>
    <row r="628" ht="12.5" hidden="1"/>
    <row r="629" ht="12.5" hidden="1"/>
    <row r="630" ht="12.5" hidden="1"/>
    <row r="631" ht="12.5" hidden="1"/>
    <row r="632" ht="12.5" hidden="1"/>
    <row r="633" ht="12.5" hidden="1"/>
    <row r="634" ht="12.5" hidden="1"/>
    <row r="635" ht="12.5" hidden="1"/>
    <row r="636" ht="12.5" hidden="1"/>
    <row r="637" ht="12.5" hidden="1"/>
    <row r="638" ht="12.5" hidden="1"/>
    <row r="639" ht="12.5" hidden="1"/>
    <row r="640" ht="12.5" hidden="1"/>
    <row r="641" ht="12.5" hidden="1"/>
    <row r="642" ht="12.5" hidden="1"/>
    <row r="643" ht="12.5" hidden="1"/>
    <row r="644" ht="12.5" hidden="1"/>
    <row r="645" ht="12.5" hidden="1"/>
    <row r="646" ht="12.5" hidden="1"/>
    <row r="647" ht="12.5" hidden="1"/>
    <row r="648" ht="12.5" hidden="1"/>
    <row r="649" ht="12.5" hidden="1"/>
    <row r="650" ht="12.5" hidden="1"/>
    <row r="651" ht="12.5" hidden="1"/>
    <row r="652" ht="12.5" hidden="1"/>
    <row r="653" ht="12.5" hidden="1"/>
    <row r="654" ht="12.5" hidden="1"/>
    <row r="655" ht="12.5" hidden="1"/>
    <row r="656" ht="12.5" hidden="1"/>
    <row r="657" ht="12.5" hidden="1"/>
    <row r="658" ht="12.5" hidden="1"/>
    <row r="659" ht="12.5" hidden="1"/>
    <row r="660" ht="12.5" hidden="1"/>
    <row r="661" ht="12.5" hidden="1"/>
    <row r="662" ht="12.5" hidden="1"/>
    <row r="663" ht="12.5" hidden="1"/>
    <row r="664" ht="12.5" hidden="1"/>
    <row r="665" ht="12.5" hidden="1"/>
    <row r="666" ht="12.5" hidden="1"/>
    <row r="667" ht="12.5" hidden="1"/>
    <row r="668" ht="12.5" hidden="1"/>
    <row r="669" ht="12.5" hidden="1"/>
    <row r="670" ht="12.5" hidden="1"/>
    <row r="671" ht="12.5" hidden="1"/>
    <row r="672" ht="12.5" hidden="1"/>
    <row r="673" ht="12.5" hidden="1"/>
    <row r="674" ht="12.5" hidden="1"/>
    <row r="675" ht="12.5" hidden="1"/>
    <row r="676" ht="12.5" hidden="1"/>
    <row r="677" ht="12.5" hidden="1"/>
    <row r="678" ht="12.5" hidden="1"/>
    <row r="679" ht="12.5" hidden="1"/>
    <row r="680" ht="12.5" hidden="1"/>
    <row r="681" ht="12.5" hidden="1"/>
    <row r="682" ht="12.5" hidden="1"/>
    <row r="683" ht="12.5" hidden="1"/>
    <row r="684" ht="12.5" hidden="1"/>
    <row r="685" ht="12.5" hidden="1"/>
    <row r="686" ht="12.5" hidden="1"/>
    <row r="687" ht="12.5" hidden="1"/>
    <row r="688" ht="12.5" hidden="1"/>
    <row r="689" ht="12.5" hidden="1"/>
    <row r="690" ht="12.5" hidden="1"/>
    <row r="691" ht="12.5" hidden="1"/>
    <row r="692" ht="12.5" hidden="1"/>
    <row r="693" ht="12.5" hidden="1"/>
    <row r="694" ht="12.5" hidden="1"/>
    <row r="695" ht="12.5" hidden="1"/>
    <row r="696" ht="12.5" hidden="1"/>
    <row r="697" ht="12.5" hidden="1"/>
    <row r="698" ht="12.5" hidden="1"/>
    <row r="699" ht="12.5" hidden="1"/>
    <row r="700" ht="12.5" hidden="1"/>
    <row r="701" ht="12.5" hidden="1"/>
    <row r="702" ht="12.5" hidden="1"/>
    <row r="703" ht="12.5" hidden="1"/>
    <row r="704" ht="12.5" hidden="1"/>
    <row r="705" ht="12.5" hidden="1"/>
    <row r="706" ht="12.5" hidden="1"/>
    <row r="707" ht="12.5" hidden="1"/>
    <row r="708" ht="12.5" hidden="1"/>
    <row r="709" ht="12.5" hidden="1"/>
    <row r="710" ht="12.5" hidden="1"/>
    <row r="711" ht="12.5" hidden="1"/>
    <row r="712" ht="12.5" hidden="1"/>
    <row r="713" ht="12.5" hidden="1"/>
    <row r="714" ht="12.5" hidden="1"/>
    <row r="715" ht="12.5" hidden="1"/>
    <row r="716" ht="12.5" hidden="1"/>
    <row r="717" ht="12.5" hidden="1"/>
    <row r="718" ht="12.5" hidden="1"/>
    <row r="719" ht="12.5" hidden="1"/>
    <row r="720" ht="12.5" hidden="1"/>
    <row r="721" ht="12.5" hidden="1"/>
    <row r="722" ht="12.5" hidden="1"/>
    <row r="723" ht="12.5" hidden="1"/>
    <row r="724" ht="12.5" hidden="1"/>
    <row r="725" ht="12.5" hidden="1"/>
    <row r="726" ht="12.5" hidden="1"/>
    <row r="727" ht="12.5" hidden="1"/>
    <row r="728" ht="12.5" hidden="1"/>
    <row r="729" ht="12.5" hidden="1"/>
    <row r="730" ht="12.5" hidden="1"/>
    <row r="731" ht="12.5" hidden="1"/>
    <row r="732" ht="12.5" hidden="1"/>
    <row r="733" ht="12.5" hidden="1"/>
    <row r="734" ht="12.5" hidden="1"/>
    <row r="735" ht="12.5" hidden="1"/>
    <row r="736" ht="12.5" hidden="1"/>
    <row r="737" ht="12.5" hidden="1"/>
    <row r="738" ht="12.5" hidden="1"/>
    <row r="739" ht="12.5" hidden="1"/>
    <row r="740" ht="12.5" hidden="1"/>
    <row r="741" ht="12.5" hidden="1"/>
    <row r="742" ht="12.5" hidden="1"/>
    <row r="743" ht="12.5" hidden="1"/>
    <row r="744" ht="12.5" hidden="1"/>
    <row r="745" ht="12.5" hidden="1"/>
    <row r="746" ht="12.5" hidden="1"/>
    <row r="747" ht="12.5" hidden="1"/>
    <row r="748" ht="12.5" hidden="1"/>
    <row r="749" ht="12.5" hidden="1"/>
    <row r="750" ht="12.5" hidden="1"/>
    <row r="751" ht="12.5" hidden="1"/>
    <row r="752" ht="12.5" hidden="1"/>
    <row r="753" ht="12.5" hidden="1"/>
    <row r="754" ht="12.5" hidden="1"/>
    <row r="755" ht="12.5" hidden="1"/>
    <row r="756" ht="12.5" hidden="1"/>
    <row r="757" ht="12.5" hidden="1"/>
    <row r="758" ht="12.5" hidden="1"/>
    <row r="759" ht="12.5" hidden="1"/>
    <row r="760" ht="12.5" hidden="1"/>
    <row r="761" ht="12.5" hidden="1"/>
    <row r="762" ht="12.5" hidden="1"/>
    <row r="763" ht="12.5" hidden="1"/>
    <row r="764" ht="12.5" hidden="1"/>
    <row r="765" ht="12.5" hidden="1"/>
    <row r="766" ht="12.5" hidden="1"/>
    <row r="767" ht="12.5" hidden="1"/>
    <row r="768" ht="12.5" hidden="1"/>
    <row r="769" ht="12.5" hidden="1"/>
    <row r="770" ht="12.5" hidden="1"/>
    <row r="771" ht="12.5" hidden="1"/>
    <row r="772" ht="12.5" hidden="1"/>
    <row r="773" ht="12.5" hidden="1"/>
    <row r="774" ht="12.5" hidden="1"/>
    <row r="775" ht="12.5" hidden="1"/>
    <row r="776" ht="12.5" hidden="1"/>
    <row r="777" ht="12.5" hidden="1"/>
    <row r="778" ht="12.5" hidden="1"/>
    <row r="779" ht="12.5" hidden="1"/>
    <row r="780" ht="12.5" hidden="1"/>
    <row r="781" ht="12.5" hidden="1"/>
    <row r="782" ht="12.5" hidden="1"/>
    <row r="783" ht="12.5" hidden="1"/>
    <row r="784" ht="12.5" hidden="1"/>
    <row r="785" ht="12.5" hidden="1"/>
    <row r="786" ht="12.5" hidden="1"/>
    <row r="787" ht="12.5" hidden="1"/>
    <row r="788" ht="12.5" hidden="1"/>
    <row r="789" ht="12.5" hidden="1"/>
    <row r="790" ht="12.5" hidden="1"/>
    <row r="791" ht="12.5" hidden="1"/>
    <row r="792" ht="12.5" hidden="1"/>
    <row r="793" ht="12.5" hidden="1"/>
    <row r="794" ht="12.5" hidden="1"/>
    <row r="795" ht="12.5" hidden="1"/>
    <row r="796" ht="12.5" hidden="1"/>
    <row r="797" ht="12.5" hidden="1"/>
    <row r="798" ht="12.5" hidden="1"/>
    <row r="799" ht="12.5" hidden="1"/>
    <row r="800" ht="12.5" hidden="1"/>
    <row r="801" ht="12.5" hidden="1"/>
    <row r="802" ht="12.5" hidden="1"/>
    <row r="803" ht="12.5" hidden="1"/>
    <row r="804" ht="12.5" hidden="1"/>
    <row r="805" ht="12.5" hidden="1"/>
    <row r="806" ht="12.5" hidden="1"/>
    <row r="807" ht="12.5" hidden="1"/>
    <row r="808" ht="12.5" hidden="1"/>
    <row r="809" ht="12.5" hidden="1"/>
    <row r="810" ht="12.5" hidden="1"/>
    <row r="811" ht="12.5" hidden="1"/>
    <row r="812" ht="12.5" hidden="1"/>
    <row r="813" ht="12.5" hidden="1"/>
    <row r="814" ht="12.5" hidden="1"/>
    <row r="815" ht="12.5" hidden="1"/>
    <row r="816" ht="12.5" hidden="1"/>
    <row r="817" ht="12.5" hidden="1"/>
    <row r="818" ht="12.5" hidden="1"/>
    <row r="819" ht="12.5" hidden="1"/>
    <row r="820" ht="12.5" hidden="1"/>
    <row r="821" ht="12.5" hidden="1"/>
    <row r="822" ht="12.5" hidden="1"/>
    <row r="823" ht="12.5" hidden="1"/>
    <row r="824" ht="12.5" hidden="1"/>
    <row r="825" ht="12.5" hidden="1"/>
    <row r="826" ht="12.5" hidden="1"/>
    <row r="827" ht="12.5" hidden="1"/>
    <row r="828" ht="12.5" hidden="1"/>
    <row r="829" ht="12.5" hidden="1"/>
    <row r="830" ht="12.5" hidden="1"/>
    <row r="831" ht="12.5" hidden="1"/>
    <row r="832" ht="12.5" hidden="1"/>
    <row r="833" ht="12.5" hidden="1"/>
    <row r="834" ht="12.5" hidden="1"/>
    <row r="835" ht="12.5" hidden="1"/>
    <row r="836" ht="12.5" hidden="1"/>
    <row r="837" ht="12.5" hidden="1"/>
    <row r="838" ht="12.5" hidden="1"/>
    <row r="839" ht="12.5" hidden="1"/>
    <row r="840" ht="12.5" hidden="1"/>
    <row r="841" ht="12.5" hidden="1"/>
    <row r="842" ht="12.5" hidden="1"/>
    <row r="843" ht="12.5" hidden="1"/>
    <row r="844" ht="12.5" hidden="1"/>
    <row r="845" ht="12.5" hidden="1"/>
    <row r="846" ht="12.5" hidden="1"/>
    <row r="847" ht="12.5" hidden="1"/>
    <row r="848" ht="12.5" hidden="1"/>
    <row r="849" ht="12.5" hidden="1"/>
    <row r="850" ht="12.5" hidden="1"/>
    <row r="851" ht="12.5" hidden="1"/>
    <row r="852" ht="12.5" hidden="1"/>
    <row r="853" ht="12.5" hidden="1"/>
    <row r="854" ht="12.5" hidden="1"/>
    <row r="855" ht="12.5" hidden="1"/>
    <row r="856" ht="12.5" hidden="1"/>
    <row r="857" ht="12.5" hidden="1"/>
    <row r="858" ht="12.5" hidden="1"/>
    <row r="859" ht="12.5" hidden="1"/>
    <row r="860" ht="12.5" hidden="1"/>
    <row r="861" ht="12.5" hidden="1"/>
    <row r="862" ht="12.5" hidden="1"/>
    <row r="863" ht="12.5" hidden="1"/>
    <row r="864" ht="12.5" hidden="1"/>
    <row r="865" ht="12.5" hidden="1"/>
    <row r="866" ht="12.5" hidden="1"/>
    <row r="867" ht="12.5" hidden="1"/>
    <row r="868" ht="12.5" hidden="1"/>
    <row r="869" ht="12.5" hidden="1"/>
    <row r="870" ht="12.5" hidden="1"/>
    <row r="871" ht="12.5" hidden="1"/>
    <row r="872" ht="12.5" hidden="1"/>
    <row r="873" ht="12.5" hidden="1"/>
    <row r="874" ht="12.5" hidden="1"/>
    <row r="875" ht="12.5" hidden="1"/>
    <row r="876" ht="12.5" hidden="1"/>
    <row r="877" ht="12.5" hidden="1"/>
    <row r="878" ht="12.5" hidden="1"/>
    <row r="879" ht="12.5" hidden="1"/>
    <row r="880" ht="12.5" hidden="1"/>
    <row r="881" ht="12.5" hidden="1"/>
    <row r="882" ht="12.5" hidden="1"/>
    <row r="883" ht="12.5" hidden="1"/>
    <row r="884" ht="12.5" hidden="1"/>
    <row r="885" ht="12.5" hidden="1"/>
    <row r="886" ht="12.5" hidden="1"/>
    <row r="887" ht="12.5" hidden="1"/>
    <row r="888" ht="12.5" hidden="1"/>
    <row r="889" ht="12.5" hidden="1"/>
    <row r="890" ht="12.5" hidden="1"/>
    <row r="891" ht="12.5" hidden="1"/>
    <row r="892" ht="12.5" hidden="1"/>
    <row r="893" ht="12.5" hidden="1"/>
    <row r="894" ht="12.5" hidden="1"/>
    <row r="895" ht="12.5" hidden="1"/>
    <row r="896" ht="12.5" hidden="1"/>
    <row r="897" ht="12.5" hidden="1"/>
    <row r="898" ht="12.5" hidden="1"/>
    <row r="899" ht="12.5" hidden="1"/>
    <row r="900" ht="12.5" hidden="1"/>
    <row r="901" ht="12.5" hidden="1"/>
    <row r="902" ht="12.5" hidden="1"/>
    <row r="903" ht="12.5" hidden="1"/>
    <row r="904" ht="12.5" hidden="1"/>
    <row r="905" ht="12.5" hidden="1"/>
    <row r="906" ht="12.5" hidden="1"/>
    <row r="907" ht="12.5" hidden="1"/>
    <row r="908" ht="12.5" hidden="1"/>
    <row r="909" ht="12.5" hidden="1"/>
    <row r="910" ht="12.5" hidden="1"/>
    <row r="911" ht="12.5" hidden="1"/>
    <row r="912" ht="12.5" hidden="1"/>
    <row r="913" ht="12.5" hidden="1"/>
    <row r="914" ht="12.5" hidden="1"/>
    <row r="915" ht="12.5" hidden="1"/>
    <row r="916" ht="12.5" hidden="1"/>
    <row r="917" ht="12.5" hidden="1"/>
    <row r="918" ht="12.5" hidden="1"/>
    <row r="919" ht="12.5" hidden="1"/>
    <row r="920" ht="12.5" hidden="1"/>
    <row r="921" ht="12.5" hidden="1"/>
    <row r="922" ht="12.5" hidden="1"/>
    <row r="923" ht="12.5" hidden="1"/>
    <row r="924" ht="12.5" hidden="1"/>
    <row r="925" ht="12.5" hidden="1"/>
    <row r="926" ht="12.5" hidden="1"/>
    <row r="927" ht="12.5" hidden="1"/>
    <row r="928" ht="12.5" hidden="1"/>
    <row r="929" ht="12.5" hidden="1"/>
    <row r="930" ht="12.5" hidden="1"/>
    <row r="931" ht="12.5" hidden="1"/>
    <row r="932" ht="12.5" hidden="1"/>
    <row r="933" ht="12.5" hidden="1"/>
    <row r="934" ht="12.5" hidden="1"/>
    <row r="935" ht="12.5" hidden="1"/>
    <row r="936" ht="12.5" hidden="1"/>
    <row r="937" ht="12.5" hidden="1"/>
    <row r="938" ht="12.5" hidden="1"/>
    <row r="939" ht="12.5" hidden="1"/>
    <row r="940" ht="12.5" hidden="1"/>
    <row r="941" ht="12.5" hidden="1"/>
    <row r="942" ht="12.5" hidden="1"/>
    <row r="943" ht="12.5" hidden="1"/>
    <row r="944" ht="12.5" hidden="1"/>
    <row r="945" ht="12.5" hidden="1"/>
    <row r="946" ht="12.5" hidden="1"/>
    <row r="947" ht="12.5" hidden="1"/>
    <row r="948" ht="12.5" hidden="1"/>
    <row r="949" ht="12.5" hidden="1"/>
    <row r="950" ht="12.5" hidden="1"/>
    <row r="951" ht="12.5" hidden="1"/>
    <row r="952" ht="12.5" hidden="1"/>
    <row r="953" ht="12.5" hidden="1"/>
    <row r="954" ht="12.5" hidden="1"/>
    <row r="955" ht="12.5" hidden="1"/>
    <row r="956" ht="12.5" hidden="1"/>
    <row r="957" ht="12.5" hidden="1"/>
    <row r="958" ht="12.5" hidden="1"/>
    <row r="959" ht="12.5" hidden="1"/>
    <row r="960" ht="12.5" hidden="1"/>
    <row r="961" ht="12.5" hidden="1"/>
    <row r="962" ht="12.5" hidden="1"/>
    <row r="963" ht="12.5" hidden="1"/>
    <row r="964" ht="12.5" hidden="1"/>
    <row r="965" ht="12.5" hidden="1"/>
    <row r="966" ht="12.5" hidden="1"/>
    <row r="967" ht="12.5" hidden="1"/>
    <row r="968" ht="12.5" hidden="1"/>
    <row r="969" ht="12.5" hidden="1"/>
    <row r="970" ht="12.5" hidden="1"/>
    <row r="971" ht="12.5" hidden="1"/>
    <row r="972" ht="12.5" hidden="1"/>
    <row r="973" ht="12.5" hidden="1"/>
    <row r="974" ht="12.5" hidden="1"/>
    <row r="975" ht="12.5" hidden="1"/>
    <row r="976" ht="12.5" hidden="1"/>
    <row r="977" ht="12.5" hidden="1"/>
    <row r="978" ht="12.5" hidden="1"/>
    <row r="979" ht="12.5" hidden="1"/>
    <row r="980" ht="12.5" hidden="1"/>
    <row r="981" ht="12.5" hidden="1"/>
    <row r="982" ht="12.5" hidden="1"/>
    <row r="983" ht="12.5" hidden="1"/>
    <row r="984" ht="12.5" hidden="1"/>
    <row r="985" ht="12.5" hidden="1"/>
    <row r="986" ht="12.5" hidden="1"/>
    <row r="987" ht="12.5" hidden="1"/>
    <row r="988" ht="12.5" hidden="1"/>
    <row r="989" ht="12.5" hidden="1"/>
    <row r="990" ht="12.5" hidden="1"/>
    <row r="991" ht="12.5" hidden="1"/>
    <row r="992" ht="12.5" hidden="1"/>
    <row r="993" spans="3:26" ht="12.5" hidden="1"/>
    <row r="994" spans="3:26" ht="12.5" hidden="1"/>
    <row r="995" spans="3:26" ht="12.5" hidden="1"/>
    <row r="996" spans="3:26" ht="12.5" hidden="1"/>
    <row r="997" spans="3:26" ht="12.5" hidden="1"/>
    <row r="998" spans="3:26" ht="12.5" hidden="1"/>
    <row r="999" spans="3:26" ht="12.5" hidden="1"/>
    <row r="1000" spans="3:26" ht="12.5" hidden="1"/>
    <row r="1001" spans="3:26" ht="12.5" hidden="1"/>
    <row r="1002" spans="3:26" ht="12.5" hidden="1"/>
    <row r="1003" spans="3:26" ht="12.5" hidden="1"/>
    <row r="1004" spans="3:26" ht="12.5" hidden="1"/>
    <row r="1005" spans="3:26" ht="12.5" hidden="1"/>
    <row r="1006" spans="3:26" ht="12.5" hidden="1"/>
    <row r="1007" spans="3:26" ht="15.75" customHeight="1">
      <c r="C1007" s="156"/>
      <c r="D1007" s="156"/>
      <c r="E1007" s="156"/>
      <c r="F1007" s="156"/>
      <c r="G1007" s="156"/>
      <c r="H1007" s="156"/>
      <c r="I1007" s="156"/>
      <c r="J1007" s="156"/>
      <c r="K1007" s="156"/>
      <c r="L1007" s="156"/>
      <c r="M1007" s="156"/>
      <c r="N1007" s="156"/>
      <c r="O1007" s="156"/>
      <c r="P1007" s="156"/>
      <c r="Q1007" s="156"/>
      <c r="R1007" s="156"/>
      <c r="S1007" s="156"/>
      <c r="T1007" s="156"/>
      <c r="U1007" s="156"/>
      <c r="V1007" s="156"/>
      <c r="W1007" s="156"/>
      <c r="X1007" s="156"/>
      <c r="Y1007" s="156"/>
      <c r="Z1007" s="156"/>
    </row>
    <row r="1008" spans="3:26" ht="15.75" customHeight="1">
      <c r="C1008" s="156"/>
      <c r="D1008" s="156"/>
      <c r="E1008" s="156"/>
      <c r="F1008" s="156"/>
      <c r="G1008" s="156"/>
      <c r="H1008" s="156"/>
      <c r="I1008" s="156"/>
      <c r="J1008" s="156"/>
      <c r="K1008" s="156"/>
      <c r="L1008" s="156"/>
      <c r="M1008" s="156"/>
      <c r="N1008" s="156"/>
      <c r="O1008" s="156"/>
      <c r="P1008" s="156"/>
      <c r="Q1008" s="156"/>
      <c r="R1008" s="156"/>
      <c r="S1008" s="156"/>
      <c r="T1008" s="156"/>
      <c r="U1008" s="156"/>
      <c r="V1008" s="156"/>
      <c r="W1008" s="156"/>
      <c r="X1008" s="156"/>
      <c r="Y1008" s="156"/>
      <c r="Z1008" s="156"/>
    </row>
  </sheetData>
  <mergeCells count="23">
    <mergeCell ref="A30:B30"/>
    <mergeCell ref="A31:E31"/>
    <mergeCell ref="B3:E3"/>
    <mergeCell ref="A4:E4"/>
    <mergeCell ref="C5:E5"/>
    <mergeCell ref="C6:E6"/>
    <mergeCell ref="A25:B25"/>
    <mergeCell ref="C1007:Z1008"/>
    <mergeCell ref="Z1:Z50"/>
    <mergeCell ref="A32:E32"/>
    <mergeCell ref="A1:E1"/>
    <mergeCell ref="A16:E16"/>
    <mergeCell ref="A17:B17"/>
    <mergeCell ref="A22:B22"/>
    <mergeCell ref="A23:E23"/>
    <mergeCell ref="A24:E24"/>
    <mergeCell ref="A7:E7"/>
    <mergeCell ref="A8:E8"/>
    <mergeCell ref="A9:B9"/>
    <mergeCell ref="A14:B14"/>
    <mergeCell ref="A15:E15"/>
    <mergeCell ref="F1:F31"/>
    <mergeCell ref="A2:E2"/>
  </mergeCells>
  <dataValidations count="1">
    <dataValidation type="list" allowBlank="1" showInputMessage="1" showErrorMessage="1" prompt="Cliques ici et choisis le type de transport." sqref="B10:B13 B18:B21 B26:B29" xr:uid="{00000000-0002-0000-0400-000000000000}">
      <formula1>$A$36:$A$49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CE5CD"/>
    <outlinePr summaryBelow="0" summaryRight="0"/>
  </sheetPr>
  <dimension ref="A1:AB1040"/>
  <sheetViews>
    <sheetView workbookViewId="0">
      <selection activeCell="AB1" sqref="AB1:AB1040"/>
    </sheetView>
  </sheetViews>
  <sheetFormatPr baseColWidth="10" defaultColWidth="0" defaultRowHeight="15.75" customHeight="1" zeroHeight="1"/>
  <cols>
    <col min="1" max="1" width="75.08984375" customWidth="1"/>
    <col min="2" max="2" width="50.08984375" customWidth="1"/>
    <col min="3" max="6" width="25.08984375" customWidth="1"/>
    <col min="7" max="7" width="2.6328125" customWidth="1"/>
    <col min="8" max="27" width="12.6328125" hidden="1" customWidth="1"/>
    <col min="28" max="28" width="12.6328125" customWidth="1"/>
    <col min="29" max="16384" width="12.6328125" hidden="1"/>
  </cols>
  <sheetData>
    <row r="1" spans="1:28" ht="22.5">
      <c r="A1" s="182" t="s">
        <v>308</v>
      </c>
      <c r="B1" s="149"/>
      <c r="C1" s="149"/>
      <c r="D1" s="149"/>
      <c r="E1" s="149"/>
      <c r="F1" s="149"/>
      <c r="G1" s="181" t="s">
        <v>201</v>
      </c>
      <c r="AB1" s="156"/>
    </row>
    <row r="2" spans="1:28" ht="15.75" customHeight="1">
      <c r="A2" s="149"/>
      <c r="B2" s="149"/>
      <c r="C2" s="149"/>
      <c r="D2" s="149"/>
      <c r="E2" s="149"/>
      <c r="F2" s="149"/>
      <c r="G2" s="149"/>
      <c r="AB2" s="156"/>
    </row>
    <row r="3" spans="1:28" ht="13">
      <c r="A3" s="5" t="s">
        <v>303</v>
      </c>
      <c r="G3" s="149"/>
      <c r="AB3" s="156"/>
    </row>
    <row r="4" spans="1:28" ht="15.75" customHeight="1">
      <c r="A4" s="149"/>
      <c r="B4" s="149"/>
      <c r="C4" s="149"/>
      <c r="D4" s="149"/>
      <c r="E4" s="149"/>
      <c r="F4" s="149"/>
      <c r="G4" s="149"/>
      <c r="AB4" s="156"/>
    </row>
    <row r="5" spans="1:28" ht="13">
      <c r="A5" s="6" t="s">
        <v>20</v>
      </c>
      <c r="C5" s="167" t="s">
        <v>171</v>
      </c>
      <c r="D5" s="149"/>
      <c r="E5" s="149"/>
      <c r="F5" s="149"/>
      <c r="G5" s="149"/>
      <c r="AB5" s="156"/>
    </row>
    <row r="6" spans="1:28" ht="13">
      <c r="A6" s="6" t="s">
        <v>21</v>
      </c>
      <c r="B6" s="7"/>
      <c r="C6" s="168" t="s">
        <v>172</v>
      </c>
      <c r="D6" s="149"/>
      <c r="E6" s="149"/>
      <c r="F6" s="149"/>
      <c r="G6" s="149"/>
      <c r="AB6" s="156"/>
    </row>
    <row r="7" spans="1:28" ht="15.75" customHeight="1">
      <c r="A7" s="149"/>
      <c r="B7" s="149"/>
      <c r="C7" s="149"/>
      <c r="D7" s="149"/>
      <c r="E7" s="149"/>
      <c r="F7" s="149"/>
      <c r="G7" s="149"/>
      <c r="AB7" s="156"/>
    </row>
    <row r="8" spans="1:28" ht="13.5">
      <c r="A8" s="183" t="s">
        <v>202</v>
      </c>
      <c r="B8" s="149"/>
      <c r="C8" s="149"/>
      <c r="D8" s="149"/>
      <c r="E8" s="149"/>
      <c r="F8" s="149"/>
      <c r="G8" s="149"/>
      <c r="AB8" s="156"/>
    </row>
    <row r="9" spans="1:28" ht="13">
      <c r="A9" s="184" t="s">
        <v>203</v>
      </c>
      <c r="B9" s="149"/>
      <c r="C9" s="88"/>
      <c r="D9" s="88" t="s">
        <v>44</v>
      </c>
      <c r="E9" s="88" t="s">
        <v>26</v>
      </c>
      <c r="F9" s="88" t="s">
        <v>7</v>
      </c>
      <c r="G9" s="149"/>
      <c r="AB9" s="156"/>
    </row>
    <row r="10" spans="1:28" ht="16.5">
      <c r="A10" s="89" t="s">
        <v>204</v>
      </c>
      <c r="B10" s="90"/>
      <c r="C10" s="91"/>
      <c r="D10" s="92" t="str">
        <f>IFERROR(VLOOKUP(B10,$A$46:$C$49,3,FALSE)," ")</f>
        <v xml:space="preserve"> </v>
      </c>
      <c r="E10" s="93" t="str">
        <f>IFERROR(C10*VLOOKUP(B10,$A$46:$B$49,2,FALSE)," ")</f>
        <v xml:space="preserve"> </v>
      </c>
      <c r="F10" s="93" t="str">
        <f>IFERROR(VLOOKUP(B10,$A$46:$D$49,4,FALSE)," ")</f>
        <v xml:space="preserve"> </v>
      </c>
      <c r="G10" s="149"/>
      <c r="AB10" s="156"/>
    </row>
    <row r="11" spans="1:28" ht="16.5">
      <c r="A11" s="89"/>
      <c r="B11" s="90"/>
      <c r="C11" s="91"/>
      <c r="D11" s="92" t="str">
        <f t="shared" ref="D11:D14" si="0">IFERROR(VLOOKUP(B11,$A$46:$C$49,3,FALSE)," ")</f>
        <v xml:space="preserve"> </v>
      </c>
      <c r="E11" s="93" t="str">
        <f t="shared" ref="E11:E14" si="1">IFERROR(C11*VLOOKUP(B11,$A$46:$B$49,2,FALSE)," ")</f>
        <v xml:space="preserve"> </v>
      </c>
      <c r="F11" s="93" t="str">
        <f t="shared" ref="F11:F14" si="2">IFERROR(VLOOKUP(B11,$A$46:$D$49,4,FALSE)," ")</f>
        <v xml:space="preserve"> </v>
      </c>
      <c r="G11" s="149"/>
      <c r="AB11" s="156"/>
    </row>
    <row r="12" spans="1:28" ht="16.5">
      <c r="A12" s="89"/>
      <c r="B12" s="90"/>
      <c r="C12" s="91"/>
      <c r="D12" s="92" t="str">
        <f t="shared" si="0"/>
        <v xml:space="preserve"> </v>
      </c>
      <c r="E12" s="93" t="str">
        <f t="shared" si="1"/>
        <v xml:space="preserve"> </v>
      </c>
      <c r="F12" s="93" t="str">
        <f t="shared" si="2"/>
        <v xml:space="preserve"> </v>
      </c>
      <c r="G12" s="149"/>
      <c r="AB12" s="156"/>
    </row>
    <row r="13" spans="1:28" ht="16.5">
      <c r="A13" s="89"/>
      <c r="B13" s="90"/>
      <c r="C13" s="91"/>
      <c r="D13" s="92" t="str">
        <f t="shared" si="0"/>
        <v xml:space="preserve"> </v>
      </c>
      <c r="E13" s="93" t="str">
        <f t="shared" si="1"/>
        <v xml:space="preserve"> </v>
      </c>
      <c r="F13" s="93" t="str">
        <f t="shared" si="2"/>
        <v xml:space="preserve"> </v>
      </c>
      <c r="G13" s="149"/>
      <c r="AB13" s="156"/>
    </row>
    <row r="14" spans="1:28" ht="16.5">
      <c r="A14" s="89"/>
      <c r="B14" s="90"/>
      <c r="C14" s="91"/>
      <c r="D14" s="92" t="str">
        <f t="shared" si="0"/>
        <v xml:space="preserve"> </v>
      </c>
      <c r="E14" s="93" t="str">
        <f t="shared" si="1"/>
        <v xml:space="preserve"> </v>
      </c>
      <c r="F14" s="93" t="str">
        <f t="shared" si="2"/>
        <v xml:space="preserve"> </v>
      </c>
      <c r="G14" s="149"/>
      <c r="AB14" s="156"/>
    </row>
    <row r="15" spans="1:28" ht="13">
      <c r="A15" s="180"/>
      <c r="B15" s="149"/>
      <c r="C15" s="94" t="s">
        <v>8</v>
      </c>
      <c r="D15" s="95"/>
      <c r="E15" s="94">
        <f>SUM($E$10:E14)</f>
        <v>0</v>
      </c>
      <c r="F15" s="94" t="str">
        <f ca="1">IFERROR(__xludf.DUMMYFUNCTION("IFERROR(AVERAGE.WEIGHTED(F10:F14, E10:E14),"" "")")," ")</f>
        <v xml:space="preserve"> </v>
      </c>
      <c r="G15" s="149"/>
      <c r="AB15" s="156"/>
    </row>
    <row r="16" spans="1:28" ht="15.75" customHeight="1">
      <c r="A16" s="149"/>
      <c r="B16" s="149"/>
      <c r="C16" s="149"/>
      <c r="D16" s="149"/>
      <c r="E16" s="149"/>
      <c r="F16" s="149"/>
      <c r="G16" s="149"/>
      <c r="AB16" s="156"/>
    </row>
    <row r="17" spans="1:28" ht="12.5">
      <c r="A17" s="177" t="s">
        <v>205</v>
      </c>
      <c r="B17" s="149"/>
      <c r="C17" s="149"/>
      <c r="D17" s="149"/>
      <c r="E17" s="149"/>
      <c r="F17" s="149"/>
      <c r="G17" s="149"/>
      <c r="AB17" s="156"/>
    </row>
    <row r="18" spans="1:28" ht="13">
      <c r="A18" s="179" t="s">
        <v>15</v>
      </c>
      <c r="B18" s="149"/>
      <c r="C18" s="96" t="s">
        <v>206</v>
      </c>
      <c r="D18" s="96" t="s">
        <v>44</v>
      </c>
      <c r="E18" s="96" t="s">
        <v>26</v>
      </c>
      <c r="F18" s="96" t="s">
        <v>7</v>
      </c>
      <c r="G18" s="149"/>
      <c r="AB18" s="156"/>
    </row>
    <row r="19" spans="1:28" ht="16.5">
      <c r="A19" s="89" t="s">
        <v>207</v>
      </c>
      <c r="B19" s="90"/>
      <c r="C19" s="91"/>
      <c r="D19" s="97" t="str">
        <f>IFERROR(VLOOKUP(B19,$A$53:$C$68,3,FALSE)," ")</f>
        <v xml:space="preserve"> </v>
      </c>
      <c r="E19" s="98" t="str">
        <f>IFERROR(C19*VLOOKUP(B19,$A$53:$B$68,2,FALSE)," ")</f>
        <v xml:space="preserve"> </v>
      </c>
      <c r="F19" s="98" t="str">
        <f>IFERROR(VLOOKUP(B19,$A$53:$D$68,4,FALSE)," ")</f>
        <v xml:space="preserve"> </v>
      </c>
      <c r="G19" s="149"/>
      <c r="AB19" s="156"/>
    </row>
    <row r="20" spans="1:28" ht="16.5">
      <c r="A20" s="89" t="s">
        <v>208</v>
      </c>
      <c r="B20" s="90"/>
      <c r="C20" s="99"/>
      <c r="D20" s="97" t="str">
        <f t="shared" ref="D20:D22" si="3">IFERROR(VLOOKUP(B20,$A$53:$C$68,3,FALSE)," ")</f>
        <v xml:space="preserve"> </v>
      </c>
      <c r="E20" s="98" t="str">
        <f t="shared" ref="E20:E22" si="4">IFERROR(C20*VLOOKUP(B20,$A$53:$B$68,2,FALSE)," ")</f>
        <v xml:space="preserve"> </v>
      </c>
      <c r="F20" s="98" t="str">
        <f t="shared" ref="F20:F22" si="5">IFERROR(VLOOKUP(B20,$A$53:$D$68,4,FALSE)," ")</f>
        <v xml:space="preserve"> </v>
      </c>
      <c r="G20" s="149"/>
      <c r="AB20" s="156"/>
    </row>
    <row r="21" spans="1:28" ht="16.5">
      <c r="A21" s="89"/>
      <c r="B21" s="90"/>
      <c r="C21" s="99"/>
      <c r="D21" s="97" t="str">
        <f t="shared" si="3"/>
        <v xml:space="preserve"> </v>
      </c>
      <c r="E21" s="98" t="str">
        <f t="shared" si="4"/>
        <v xml:space="preserve"> </v>
      </c>
      <c r="F21" s="98" t="str">
        <f t="shared" si="5"/>
        <v xml:space="preserve"> </v>
      </c>
      <c r="G21" s="149"/>
      <c r="AB21" s="156"/>
    </row>
    <row r="22" spans="1:28" ht="16.5">
      <c r="A22" s="89"/>
      <c r="B22" s="90"/>
      <c r="C22" s="99"/>
      <c r="D22" s="97" t="str">
        <f t="shared" si="3"/>
        <v xml:space="preserve"> </v>
      </c>
      <c r="E22" s="98" t="str">
        <f t="shared" si="4"/>
        <v xml:space="preserve"> </v>
      </c>
      <c r="F22" s="98" t="str">
        <f t="shared" si="5"/>
        <v xml:space="preserve"> </v>
      </c>
      <c r="G22" s="149"/>
      <c r="AB22" s="156"/>
    </row>
    <row r="23" spans="1:28" ht="13">
      <c r="A23" s="180"/>
      <c r="B23" s="149"/>
      <c r="C23" s="94" t="s">
        <v>8</v>
      </c>
      <c r="D23" s="94"/>
      <c r="E23" s="94">
        <f>SUM(E19:E22)</f>
        <v>0</v>
      </c>
      <c r="F23" s="2" t="str">
        <f ca="1">IFERROR(__xludf.DUMMYFUNCTION("IFERROR(AVERAGE.WEIGHTED(F19:F22, E19:E22),"" "")")," ")</f>
        <v xml:space="preserve"> </v>
      </c>
      <c r="G23" s="149"/>
      <c r="AB23" s="156"/>
    </row>
    <row r="24" spans="1:28" ht="15.75" customHeight="1">
      <c r="A24" s="149"/>
      <c r="B24" s="149"/>
      <c r="C24" s="149"/>
      <c r="D24" s="149"/>
      <c r="E24" s="149"/>
      <c r="F24" s="149"/>
      <c r="G24" s="149"/>
      <c r="AB24" s="156"/>
    </row>
    <row r="25" spans="1:28" ht="12.5">
      <c r="A25" s="177" t="s">
        <v>209</v>
      </c>
      <c r="B25" s="149"/>
      <c r="C25" s="149"/>
      <c r="D25" s="149"/>
      <c r="E25" s="149"/>
      <c r="F25" s="149"/>
      <c r="G25" s="149"/>
      <c r="AB25" s="156"/>
    </row>
    <row r="26" spans="1:28" ht="13">
      <c r="A26" s="179" t="s">
        <v>16</v>
      </c>
      <c r="B26" s="149"/>
      <c r="C26" s="96" t="s">
        <v>206</v>
      </c>
      <c r="D26" s="96" t="s">
        <v>26</v>
      </c>
      <c r="E26" s="96" t="s">
        <v>7</v>
      </c>
      <c r="F26" s="149"/>
      <c r="G26" s="149"/>
      <c r="AB26" s="156"/>
    </row>
    <row r="27" spans="1:28" ht="13">
      <c r="A27" s="89" t="s">
        <v>210</v>
      </c>
      <c r="B27" s="90"/>
      <c r="C27" s="99"/>
      <c r="D27" s="98" t="str">
        <f>IFERROR(C27*VLOOKUP(B27,$A$70:$B$80,2,FALSE)," ")</f>
        <v xml:space="preserve"> </v>
      </c>
      <c r="E27" s="98" t="str">
        <f>IFERROR(VLOOKUP(B27,$A$70:$D$80,4,FALSE)," ")</f>
        <v xml:space="preserve"> </v>
      </c>
      <c r="F27" s="149"/>
      <c r="G27" s="149"/>
      <c r="AB27" s="156"/>
    </row>
    <row r="28" spans="1:28" ht="13">
      <c r="A28" s="89" t="s">
        <v>210</v>
      </c>
      <c r="B28" s="90"/>
      <c r="C28" s="90"/>
      <c r="D28" s="98" t="str">
        <f>IFERROR(C28*VLOOKUP(B28,$A$70:$B$80,2,FALSE)," ")</f>
        <v xml:space="preserve"> </v>
      </c>
      <c r="E28" s="98" t="str">
        <f>IFERROR(VLOOKUP(B28,$A$70:$D$80,4,FALSE)," ")</f>
        <v xml:space="preserve"> </v>
      </c>
      <c r="F28" s="149"/>
      <c r="G28" s="149"/>
      <c r="AB28" s="156"/>
    </row>
    <row r="29" spans="1:28" ht="13">
      <c r="A29" s="89"/>
      <c r="B29" s="90"/>
      <c r="C29" s="99"/>
      <c r="D29" s="98" t="str">
        <f>IFERROR(C29*VLOOKUP(B29,$A$70:$B$80,2,FALSE)," ")</f>
        <v xml:space="preserve"> </v>
      </c>
      <c r="E29" s="98" t="str">
        <f>IFERROR(VLOOKUP(B29,$A$70:$D$80,4,FALSE)," ")</f>
        <v xml:space="preserve"> </v>
      </c>
      <c r="F29" s="149"/>
      <c r="G29" s="149"/>
      <c r="AB29" s="156"/>
    </row>
    <row r="30" spans="1:28" ht="13">
      <c r="A30" s="89"/>
      <c r="B30" s="90"/>
      <c r="C30" s="90"/>
      <c r="D30" s="98" t="str">
        <f>IFERROR(C30*VLOOKUP(B30,$A$70:$B$80,2,FALSE)," ")</f>
        <v xml:space="preserve"> </v>
      </c>
      <c r="E30" s="98" t="str">
        <f>IFERROR(VLOOKUP(B30,$A$70:$D$80,4,FALSE)," ")</f>
        <v xml:space="preserve"> </v>
      </c>
      <c r="F30" s="149"/>
      <c r="G30" s="149"/>
      <c r="AB30" s="156"/>
    </row>
    <row r="31" spans="1:28" ht="13">
      <c r="A31" s="180"/>
      <c r="B31" s="149"/>
      <c r="C31" s="94" t="s">
        <v>8</v>
      </c>
      <c r="D31" s="94">
        <f>SUM($D$10:D30)</f>
        <v>0</v>
      </c>
      <c r="E31" s="94" t="str">
        <f ca="1">IFERROR(__xludf.DUMMYFUNCTION("IFERROR(AVERAGE.WEIGHTED(E27:E30, D27:D30),"" "")")," ")</f>
        <v xml:space="preserve"> </v>
      </c>
      <c r="F31" s="149"/>
      <c r="G31" s="149"/>
      <c r="AB31" s="156"/>
    </row>
    <row r="32" spans="1:28" ht="13">
      <c r="A32" s="61"/>
      <c r="C32" s="145"/>
      <c r="D32" s="145"/>
      <c r="E32" s="145"/>
      <c r="F32" s="149"/>
      <c r="G32" s="149"/>
      <c r="AB32" s="156"/>
    </row>
    <row r="33" spans="1:28" ht="12.5">
      <c r="A33" s="178"/>
      <c r="B33" s="178"/>
      <c r="C33" s="178"/>
      <c r="D33" s="178"/>
      <c r="E33" s="178"/>
      <c r="F33" s="149"/>
      <c r="G33" s="149"/>
      <c r="AB33" s="156"/>
    </row>
    <row r="34" spans="1:28" ht="13">
      <c r="A34" s="40" t="s">
        <v>104</v>
      </c>
      <c r="B34" s="41" t="s">
        <v>99</v>
      </c>
      <c r="C34" s="40" t="s">
        <v>100</v>
      </c>
      <c r="D34" s="41" t="s">
        <v>26</v>
      </c>
      <c r="E34" s="41" t="s">
        <v>7</v>
      </c>
      <c r="F34" s="149"/>
      <c r="G34" s="149"/>
      <c r="AB34" s="156"/>
    </row>
    <row r="35" spans="1:28" ht="13">
      <c r="A35" s="42"/>
      <c r="B35" s="37"/>
      <c r="C35" s="146"/>
      <c r="D35" s="43" t="str">
        <f>IFERROR(C35*VLOOKUP(B35,$A$83:$B$86,2,FALSE)," ")</f>
        <v xml:space="preserve"> </v>
      </c>
      <c r="E35" s="43" t="str">
        <f>IFERROR(VLOOKUP(B35,$A$83:$D$86,4,FALSE)," ")</f>
        <v xml:space="preserve"> </v>
      </c>
      <c r="F35" s="149"/>
      <c r="G35" s="149"/>
      <c r="AB35" s="156"/>
    </row>
    <row r="36" spans="1:28" ht="13">
      <c r="A36" s="42"/>
      <c r="B36" s="37"/>
      <c r="C36" s="37"/>
      <c r="D36" s="43" t="str">
        <f t="shared" ref="D36:D41" si="6">IFERROR(C36*VLOOKUP(B36,$A$83:$B$86,2,FALSE)," ")</f>
        <v xml:space="preserve"> </v>
      </c>
      <c r="E36" s="43" t="str">
        <f t="shared" ref="E36:E41" si="7">IFERROR(VLOOKUP(B36,$A$83:$D$86,4,FALSE)," ")</f>
        <v xml:space="preserve"> </v>
      </c>
      <c r="F36" s="149"/>
      <c r="G36" s="149"/>
      <c r="AB36" s="156"/>
    </row>
    <row r="37" spans="1:28" ht="12.5">
      <c r="A37" s="44"/>
      <c r="B37" s="37"/>
      <c r="C37" s="37"/>
      <c r="D37" s="43" t="str">
        <f t="shared" si="6"/>
        <v xml:space="preserve"> </v>
      </c>
      <c r="E37" s="43" t="str">
        <f t="shared" si="7"/>
        <v xml:space="preserve"> </v>
      </c>
      <c r="F37" s="149"/>
      <c r="G37" s="149"/>
      <c r="AB37" s="156"/>
    </row>
    <row r="38" spans="1:28" ht="12.5">
      <c r="A38" s="44"/>
      <c r="B38" s="37"/>
      <c r="C38" s="37"/>
      <c r="D38" s="43" t="str">
        <f t="shared" si="6"/>
        <v xml:space="preserve"> </v>
      </c>
      <c r="E38" s="43" t="str">
        <f t="shared" si="7"/>
        <v xml:space="preserve"> </v>
      </c>
      <c r="F38" s="149"/>
      <c r="G38" s="149"/>
      <c r="AB38" s="156"/>
    </row>
    <row r="39" spans="1:28" ht="13">
      <c r="A39" s="44"/>
      <c r="B39" s="45"/>
      <c r="C39" s="37"/>
      <c r="D39" s="43" t="str">
        <f t="shared" si="6"/>
        <v xml:space="preserve"> </v>
      </c>
      <c r="E39" s="43" t="str">
        <f t="shared" si="7"/>
        <v xml:space="preserve"> </v>
      </c>
      <c r="F39" s="149"/>
      <c r="G39" s="149"/>
      <c r="AB39" s="156"/>
    </row>
    <row r="40" spans="1:28" ht="12.5">
      <c r="A40" s="44"/>
      <c r="B40" s="37"/>
      <c r="C40" s="37"/>
      <c r="D40" s="43" t="str">
        <f t="shared" si="6"/>
        <v xml:space="preserve"> </v>
      </c>
      <c r="E40" s="43" t="str">
        <f t="shared" si="7"/>
        <v xml:space="preserve"> </v>
      </c>
      <c r="F40" s="149"/>
      <c r="G40" s="149"/>
      <c r="AB40" s="156"/>
    </row>
    <row r="41" spans="1:28" ht="12.5">
      <c r="A41" s="44"/>
      <c r="B41" s="37"/>
      <c r="C41" s="37"/>
      <c r="D41" s="43" t="str">
        <f t="shared" si="6"/>
        <v xml:space="preserve"> </v>
      </c>
      <c r="E41" s="43" t="str">
        <f t="shared" si="7"/>
        <v xml:space="preserve"> </v>
      </c>
      <c r="F41" s="149"/>
      <c r="G41" s="149"/>
      <c r="AB41" s="156"/>
    </row>
    <row r="42" spans="1:28" ht="13">
      <c r="A42" s="169"/>
      <c r="B42" s="149"/>
      <c r="C42" s="18" t="s">
        <v>8</v>
      </c>
      <c r="D42" s="18">
        <f ca="1">SUM($D41:D$52)</f>
        <v>0</v>
      </c>
      <c r="E42" s="18" t="str">
        <f ca="1">IFERROR(__xludf.DUMMYFUNCTION("IFERROR(AVERAGE.WEIGHTED(E52:E58,D52:D58),"" "")")," ")</f>
        <v xml:space="preserve"> </v>
      </c>
      <c r="F42" s="149"/>
      <c r="G42" s="149"/>
      <c r="AB42" s="156"/>
    </row>
    <row r="43" spans="1:28" ht="15.75" customHeight="1">
      <c r="A43" s="149"/>
      <c r="B43" s="149"/>
      <c r="C43" s="149"/>
      <c r="D43" s="149"/>
      <c r="E43" s="149"/>
      <c r="F43" s="149"/>
      <c r="G43" s="149"/>
      <c r="AB43" s="156"/>
    </row>
    <row r="44" spans="1:28" ht="13">
      <c r="A44" s="185" t="s">
        <v>302</v>
      </c>
      <c r="B44" s="185"/>
      <c r="C44" s="185"/>
      <c r="D44" s="185"/>
      <c r="E44" s="185"/>
      <c r="F44" s="60"/>
      <c r="G44" s="148"/>
      <c r="AB44" s="156"/>
    </row>
    <row r="45" spans="1:28" ht="13">
      <c r="A45" s="100" t="s">
        <v>211</v>
      </c>
      <c r="B45" s="100" t="s">
        <v>43</v>
      </c>
      <c r="C45" s="100" t="s">
        <v>44</v>
      </c>
      <c r="D45" s="100" t="s">
        <v>7</v>
      </c>
      <c r="E45" s="100" t="s">
        <v>45</v>
      </c>
      <c r="F45" s="60"/>
      <c r="G45" s="149"/>
      <c r="AB45" s="156"/>
    </row>
    <row r="46" spans="1:28" ht="12.5">
      <c r="A46" s="101" t="s">
        <v>212</v>
      </c>
      <c r="B46" s="102">
        <v>0.36699999999999999</v>
      </c>
      <c r="C46" s="80" t="s">
        <v>213</v>
      </c>
      <c r="D46" s="103">
        <v>3</v>
      </c>
      <c r="E46" s="27" t="s">
        <v>48</v>
      </c>
      <c r="F46" s="60"/>
      <c r="G46" s="149"/>
      <c r="AB46" s="156"/>
    </row>
    <row r="47" spans="1:28" ht="12.5">
      <c r="A47" s="101" t="s">
        <v>214</v>
      </c>
      <c r="B47" s="104">
        <v>1.1000000000000001</v>
      </c>
      <c r="C47" s="80" t="s">
        <v>215</v>
      </c>
      <c r="D47" s="103">
        <v>4</v>
      </c>
      <c r="E47" s="27" t="s">
        <v>48</v>
      </c>
      <c r="F47" s="60"/>
      <c r="G47" s="149"/>
      <c r="AB47" s="156"/>
    </row>
    <row r="48" spans="1:28" ht="12.5">
      <c r="A48" s="101" t="s">
        <v>216</v>
      </c>
      <c r="B48" s="105">
        <v>0.91700000000000004</v>
      </c>
      <c r="C48" s="80" t="s">
        <v>213</v>
      </c>
      <c r="D48" s="103">
        <v>4</v>
      </c>
      <c r="E48" s="27" t="s">
        <v>48</v>
      </c>
      <c r="F48" s="60"/>
      <c r="G48" s="149"/>
      <c r="AB48" s="156"/>
    </row>
    <row r="49" spans="1:28" ht="12.5">
      <c r="A49" s="101" t="s">
        <v>204</v>
      </c>
      <c r="B49" s="106">
        <v>2.29</v>
      </c>
      <c r="C49" s="80" t="s">
        <v>215</v>
      </c>
      <c r="D49" s="103">
        <v>2</v>
      </c>
      <c r="E49" s="27" t="s">
        <v>48</v>
      </c>
      <c r="F49" s="60"/>
      <c r="G49" s="149"/>
      <c r="AB49" s="156"/>
    </row>
    <row r="50" spans="1:28" ht="12.5">
      <c r="A50" s="107"/>
      <c r="B50" s="108"/>
      <c r="C50" s="109"/>
      <c r="D50" s="110"/>
      <c r="E50" s="90"/>
      <c r="F50" s="60"/>
      <c r="G50" s="149"/>
      <c r="H50" s="61"/>
      <c r="AB50" s="156"/>
    </row>
    <row r="51" spans="1:28" ht="13">
      <c r="A51" s="186" t="s">
        <v>217</v>
      </c>
      <c r="B51" s="111"/>
      <c r="C51" s="111"/>
      <c r="D51" s="111"/>
      <c r="E51" s="112"/>
      <c r="F51" s="60"/>
      <c r="G51" s="149"/>
      <c r="H51" s="61"/>
      <c r="AB51" s="156"/>
    </row>
    <row r="52" spans="1:28" ht="13">
      <c r="A52" s="187"/>
      <c r="B52" s="100" t="s">
        <v>43</v>
      </c>
      <c r="C52" s="100" t="s">
        <v>44</v>
      </c>
      <c r="D52" s="100" t="s">
        <v>7</v>
      </c>
      <c r="E52" s="100" t="s">
        <v>45</v>
      </c>
      <c r="F52" s="60"/>
      <c r="G52" s="149"/>
      <c r="H52" s="61"/>
      <c r="AB52" s="156"/>
    </row>
    <row r="53" spans="1:28" ht="12.5">
      <c r="A53" s="101" t="s">
        <v>218</v>
      </c>
      <c r="B53" s="113">
        <v>6.5299999999999997E-2</v>
      </c>
      <c r="C53" s="101" t="s">
        <v>215</v>
      </c>
      <c r="D53" s="103">
        <v>4</v>
      </c>
      <c r="E53" s="27" t="s">
        <v>48</v>
      </c>
      <c r="F53" s="60"/>
      <c r="G53" s="149"/>
      <c r="H53" s="61"/>
      <c r="AB53" s="156"/>
    </row>
    <row r="54" spans="1:28" ht="12.5">
      <c r="A54" s="101" t="s">
        <v>219</v>
      </c>
      <c r="B54" s="113">
        <v>0.13700000000000001</v>
      </c>
      <c r="C54" s="101" t="s">
        <v>215</v>
      </c>
      <c r="D54" s="103">
        <v>4</v>
      </c>
      <c r="E54" s="27" t="s">
        <v>48</v>
      </c>
      <c r="F54" s="60"/>
      <c r="G54" s="149"/>
      <c r="H54" s="61"/>
      <c r="AB54" s="156"/>
    </row>
    <row r="55" spans="1:28" ht="12.5">
      <c r="A55" s="101" t="s">
        <v>220</v>
      </c>
      <c r="B55" s="114">
        <v>1.44</v>
      </c>
      <c r="C55" s="115" t="s">
        <v>221</v>
      </c>
      <c r="D55" s="103">
        <v>4</v>
      </c>
      <c r="E55" s="27" t="s">
        <v>48</v>
      </c>
      <c r="F55" s="60"/>
      <c r="G55" s="149"/>
      <c r="H55" s="61"/>
      <c r="AB55" s="156"/>
    </row>
    <row r="56" spans="1:28" ht="12.5">
      <c r="A56" s="101" t="s">
        <v>222</v>
      </c>
      <c r="B56" s="116">
        <v>2.2000000000000002</v>
      </c>
      <c r="C56" s="115" t="s">
        <v>221</v>
      </c>
      <c r="D56" s="103">
        <v>4</v>
      </c>
      <c r="E56" s="27" t="s">
        <v>48</v>
      </c>
      <c r="F56" s="60"/>
      <c r="G56" s="149"/>
      <c r="H56" s="61"/>
      <c r="AB56" s="156"/>
    </row>
    <row r="57" spans="1:28" ht="12.5">
      <c r="A57" s="101" t="s">
        <v>223</v>
      </c>
      <c r="B57" s="117">
        <v>458</v>
      </c>
      <c r="C57" s="101" t="s">
        <v>163</v>
      </c>
      <c r="D57" s="103">
        <v>5</v>
      </c>
      <c r="E57" s="27" t="s">
        <v>48</v>
      </c>
      <c r="F57" s="60"/>
      <c r="G57" s="149"/>
      <c r="H57" s="61"/>
      <c r="AB57" s="156"/>
    </row>
    <row r="58" spans="1:28" ht="12.5">
      <c r="A58" s="101" t="s">
        <v>224</v>
      </c>
      <c r="B58" s="118">
        <v>0.215</v>
      </c>
      <c r="C58" s="101" t="s">
        <v>61</v>
      </c>
      <c r="D58" s="103">
        <v>5</v>
      </c>
      <c r="E58" s="27" t="s">
        <v>48</v>
      </c>
      <c r="F58" s="60"/>
      <c r="G58" s="149"/>
      <c r="H58" s="61"/>
      <c r="AB58" s="156"/>
    </row>
    <row r="59" spans="1:28" ht="12.5">
      <c r="A59" s="101" t="s">
        <v>225</v>
      </c>
      <c r="B59" s="114">
        <v>1.29</v>
      </c>
      <c r="C59" s="101" t="s">
        <v>61</v>
      </c>
      <c r="D59" s="103">
        <v>5</v>
      </c>
      <c r="E59" s="27" t="s">
        <v>48</v>
      </c>
      <c r="F59" s="60"/>
      <c r="G59" s="149"/>
      <c r="H59" s="61"/>
      <c r="AB59" s="156"/>
    </row>
    <row r="60" spans="1:28" ht="12.5">
      <c r="A60" s="101" t="s">
        <v>226</v>
      </c>
      <c r="B60" s="118">
        <v>0.47199999999999998</v>
      </c>
      <c r="C60" s="101" t="s">
        <v>61</v>
      </c>
      <c r="D60" s="103">
        <v>5</v>
      </c>
      <c r="E60" s="27" t="s">
        <v>48</v>
      </c>
      <c r="F60" s="60"/>
      <c r="G60" s="149"/>
      <c r="H60" s="61"/>
      <c r="AB60" s="156"/>
    </row>
    <row r="61" spans="1:28" ht="12.5">
      <c r="A61" s="101" t="s">
        <v>227</v>
      </c>
      <c r="B61" s="114">
        <v>0.22</v>
      </c>
      <c r="C61" s="101" t="s">
        <v>61</v>
      </c>
      <c r="D61" s="103">
        <v>5</v>
      </c>
      <c r="E61" s="27" t="s">
        <v>48</v>
      </c>
      <c r="F61" s="60"/>
      <c r="G61" s="149"/>
      <c r="H61" s="61"/>
      <c r="AB61" s="156"/>
    </row>
    <row r="62" spans="1:28" ht="12.5">
      <c r="A62" s="101" t="s">
        <v>228</v>
      </c>
      <c r="B62" s="114">
        <v>1.47</v>
      </c>
      <c r="C62" s="101" t="s">
        <v>61</v>
      </c>
      <c r="D62" s="103">
        <v>5</v>
      </c>
      <c r="E62" s="27" t="s">
        <v>48</v>
      </c>
      <c r="F62" s="60"/>
      <c r="G62" s="149"/>
      <c r="H62" s="61"/>
      <c r="AB62" s="156"/>
    </row>
    <row r="63" spans="1:28" ht="12.5">
      <c r="A63" s="101" t="s">
        <v>229</v>
      </c>
      <c r="B63" s="118">
        <v>0.53500000000000003</v>
      </c>
      <c r="C63" s="101" t="s">
        <v>61</v>
      </c>
      <c r="D63" s="103">
        <v>5</v>
      </c>
      <c r="E63" s="27" t="s">
        <v>48</v>
      </c>
      <c r="F63" s="60"/>
      <c r="G63" s="149"/>
      <c r="H63" s="61"/>
      <c r="AB63" s="156"/>
    </row>
    <row r="64" spans="1:28" ht="12.5">
      <c r="A64" s="101" t="s">
        <v>230</v>
      </c>
      <c r="B64" s="118">
        <v>0.63700000000000001</v>
      </c>
      <c r="C64" s="101" t="s">
        <v>61</v>
      </c>
      <c r="D64" s="103">
        <v>5</v>
      </c>
      <c r="E64" s="27" t="s">
        <v>48</v>
      </c>
      <c r="F64" s="60"/>
      <c r="G64" s="149"/>
      <c r="H64" s="61"/>
      <c r="AB64" s="156"/>
    </row>
    <row r="65" spans="1:28" ht="12.5">
      <c r="A65" s="101" t="s">
        <v>231</v>
      </c>
      <c r="B65" s="118">
        <v>0.54700000000000004</v>
      </c>
      <c r="C65" s="101" t="s">
        <v>61</v>
      </c>
      <c r="D65" s="103">
        <v>5</v>
      </c>
      <c r="E65" s="27" t="s">
        <v>48</v>
      </c>
      <c r="F65" s="60"/>
      <c r="G65" s="149"/>
      <c r="H65" s="61"/>
      <c r="AB65" s="156"/>
    </row>
    <row r="66" spans="1:28" ht="12.5">
      <c r="A66" s="101" t="s">
        <v>232</v>
      </c>
      <c r="B66" s="114">
        <v>4.18</v>
      </c>
      <c r="C66" s="101" t="s">
        <v>61</v>
      </c>
      <c r="D66" s="103">
        <v>5</v>
      </c>
      <c r="E66" s="27" t="s">
        <v>48</v>
      </c>
      <c r="F66" s="60"/>
      <c r="G66" s="149"/>
      <c r="H66" s="61"/>
      <c r="AB66" s="156"/>
    </row>
    <row r="67" spans="1:28" ht="12.5">
      <c r="A67" s="101" t="s">
        <v>233</v>
      </c>
      <c r="B67" s="114">
        <v>1.23</v>
      </c>
      <c r="C67" s="101" t="s">
        <v>61</v>
      </c>
      <c r="D67" s="103">
        <v>5</v>
      </c>
      <c r="E67" s="27" t="s">
        <v>48</v>
      </c>
      <c r="F67" s="60"/>
      <c r="G67" s="149"/>
      <c r="H67" s="61"/>
      <c r="AB67" s="156"/>
    </row>
    <row r="68" spans="1:28" ht="12.5">
      <c r="A68" s="101" t="s">
        <v>234</v>
      </c>
      <c r="B68" s="114">
        <v>1.18</v>
      </c>
      <c r="C68" s="101" t="s">
        <v>61</v>
      </c>
      <c r="D68" s="103">
        <v>5</v>
      </c>
      <c r="E68" s="27" t="s">
        <v>48</v>
      </c>
      <c r="F68" s="60"/>
      <c r="G68" s="149"/>
      <c r="H68" s="61"/>
      <c r="AB68" s="156"/>
    </row>
    <row r="69" spans="1:28" ht="12.5">
      <c r="A69" s="101"/>
      <c r="B69" s="113"/>
      <c r="C69" s="113"/>
      <c r="D69" s="113"/>
      <c r="E69" s="113"/>
      <c r="F69" s="60"/>
      <c r="G69" s="149"/>
      <c r="H69" s="61"/>
      <c r="AB69" s="156"/>
    </row>
    <row r="70" spans="1:28" ht="12.5">
      <c r="A70" s="101" t="s">
        <v>235</v>
      </c>
      <c r="B70" s="119">
        <v>5.5</v>
      </c>
      <c r="C70" s="101" t="s">
        <v>215</v>
      </c>
      <c r="D70" s="103">
        <v>2</v>
      </c>
      <c r="E70" s="27" t="s">
        <v>48</v>
      </c>
      <c r="F70" s="60"/>
      <c r="G70" s="149"/>
      <c r="H70" s="61"/>
      <c r="AB70" s="156"/>
    </row>
    <row r="71" spans="1:28" ht="12.5">
      <c r="A71" s="101" t="s">
        <v>236</v>
      </c>
      <c r="B71" s="120">
        <v>1</v>
      </c>
      <c r="C71" s="101" t="s">
        <v>215</v>
      </c>
      <c r="D71" s="103">
        <v>3</v>
      </c>
      <c r="E71" s="27" t="s">
        <v>48</v>
      </c>
      <c r="F71" s="60"/>
      <c r="G71" s="149"/>
      <c r="H71" s="61"/>
      <c r="AB71" s="156"/>
    </row>
    <row r="72" spans="1:28" ht="12.5">
      <c r="A72" s="101" t="s">
        <v>237</v>
      </c>
      <c r="B72" s="119">
        <v>0.8</v>
      </c>
      <c r="C72" s="101" t="s">
        <v>215</v>
      </c>
      <c r="D72" s="103">
        <v>3</v>
      </c>
      <c r="E72" s="27" t="s">
        <v>48</v>
      </c>
      <c r="F72" s="60"/>
      <c r="G72" s="149"/>
      <c r="H72" s="61"/>
      <c r="AB72" s="156"/>
    </row>
    <row r="73" spans="1:28" ht="12.5">
      <c r="A73" s="101" t="s">
        <v>238</v>
      </c>
      <c r="B73" s="120">
        <v>16</v>
      </c>
      <c r="C73" s="101" t="s">
        <v>215</v>
      </c>
      <c r="D73" s="103">
        <v>3</v>
      </c>
      <c r="E73" s="27" t="s">
        <v>48</v>
      </c>
      <c r="F73" s="60"/>
      <c r="G73" s="149"/>
      <c r="H73" s="61"/>
      <c r="AB73" s="156"/>
    </row>
    <row r="74" spans="1:28" ht="12.5">
      <c r="A74" s="101" t="s">
        <v>239</v>
      </c>
      <c r="B74" s="120">
        <v>62</v>
      </c>
      <c r="C74" s="101" t="s">
        <v>215</v>
      </c>
      <c r="D74" s="103">
        <v>2</v>
      </c>
      <c r="E74" s="27" t="s">
        <v>48</v>
      </c>
      <c r="F74" s="60"/>
      <c r="G74" s="149"/>
      <c r="H74" s="61"/>
      <c r="AB74" s="156"/>
    </row>
    <row r="75" spans="1:28" ht="12.5">
      <c r="A75" s="101" t="s">
        <v>240</v>
      </c>
      <c r="B75" s="120">
        <v>920</v>
      </c>
      <c r="C75" s="101" t="s">
        <v>215</v>
      </c>
      <c r="D75" s="103">
        <v>2</v>
      </c>
      <c r="E75" s="27" t="s">
        <v>48</v>
      </c>
      <c r="F75" s="60"/>
      <c r="G75" s="149"/>
      <c r="H75" s="61"/>
      <c r="AB75" s="156"/>
    </row>
    <row r="76" spans="1:28" ht="12.5">
      <c r="A76" s="101" t="s">
        <v>241</v>
      </c>
      <c r="B76" s="120">
        <v>480</v>
      </c>
      <c r="C76" s="101" t="s">
        <v>215</v>
      </c>
      <c r="D76" s="103">
        <v>2</v>
      </c>
      <c r="E76" s="27" t="s">
        <v>48</v>
      </c>
      <c r="F76" s="60"/>
      <c r="G76" s="149"/>
      <c r="H76" s="61"/>
      <c r="AB76" s="156"/>
    </row>
    <row r="77" spans="1:28" ht="12.5">
      <c r="A77" s="101" t="s">
        <v>242</v>
      </c>
      <c r="B77" s="119">
        <v>4.5999999999999996</v>
      </c>
      <c r="C77" s="101" t="s">
        <v>215</v>
      </c>
      <c r="D77" s="103">
        <v>3</v>
      </c>
      <c r="E77" s="27" t="s">
        <v>48</v>
      </c>
      <c r="F77" s="60"/>
      <c r="G77" s="149"/>
      <c r="H77" s="61"/>
      <c r="AB77" s="156"/>
    </row>
    <row r="78" spans="1:28" ht="12.5">
      <c r="A78" s="101" t="s">
        <v>243</v>
      </c>
      <c r="B78" s="121">
        <v>4.12</v>
      </c>
      <c r="C78" s="101" t="s">
        <v>215</v>
      </c>
      <c r="D78" s="103">
        <v>3</v>
      </c>
      <c r="E78" s="27" t="s">
        <v>48</v>
      </c>
      <c r="F78" s="60"/>
      <c r="G78" s="149"/>
      <c r="H78" s="61"/>
      <c r="AB78" s="156"/>
    </row>
    <row r="79" spans="1:28" ht="12.5">
      <c r="A79" s="101" t="s">
        <v>244</v>
      </c>
      <c r="B79" s="121">
        <v>2.25</v>
      </c>
      <c r="C79" s="101" t="s">
        <v>215</v>
      </c>
      <c r="D79" s="103">
        <v>3</v>
      </c>
      <c r="E79" s="27" t="s">
        <v>48</v>
      </c>
      <c r="F79" s="60"/>
      <c r="G79" s="149"/>
      <c r="H79" s="61"/>
      <c r="AB79" s="156"/>
    </row>
    <row r="80" spans="1:28" ht="12.5">
      <c r="A80" s="101" t="s">
        <v>245</v>
      </c>
      <c r="B80" s="119">
        <v>2.5</v>
      </c>
      <c r="C80" s="101" t="s">
        <v>215</v>
      </c>
      <c r="D80" s="103">
        <v>3</v>
      </c>
      <c r="E80" s="27" t="s">
        <v>48</v>
      </c>
      <c r="F80" s="60"/>
      <c r="G80" s="149"/>
      <c r="H80" s="61"/>
      <c r="AB80" s="156"/>
    </row>
    <row r="81" spans="1:28" ht="12.5" customHeight="1">
      <c r="F81" s="60"/>
      <c r="G81" s="149"/>
      <c r="H81" s="61"/>
      <c r="AB81" s="156"/>
    </row>
    <row r="82" spans="1:28" ht="13">
      <c r="A82" s="144" t="s">
        <v>104</v>
      </c>
      <c r="B82" s="59" t="s">
        <v>43</v>
      </c>
      <c r="C82" s="59" t="s">
        <v>44</v>
      </c>
      <c r="D82" s="59" t="s">
        <v>7</v>
      </c>
      <c r="E82" s="59" t="s">
        <v>45</v>
      </c>
      <c r="F82" s="60"/>
      <c r="G82" s="149"/>
      <c r="H82" s="61"/>
      <c r="AB82" s="156"/>
    </row>
    <row r="83" spans="1:28" ht="12.5">
      <c r="A83" s="62" t="s">
        <v>167</v>
      </c>
      <c r="B83" s="63">
        <v>43.1</v>
      </c>
      <c r="C83" s="64" t="s">
        <v>163</v>
      </c>
      <c r="D83" s="65">
        <v>5</v>
      </c>
      <c r="E83" s="27" t="s">
        <v>48</v>
      </c>
      <c r="F83" s="60"/>
      <c r="G83" s="149"/>
      <c r="H83" s="61"/>
      <c r="AB83" s="156"/>
    </row>
    <row r="84" spans="1:28" ht="12.5">
      <c r="A84" s="62" t="s">
        <v>168</v>
      </c>
      <c r="B84" s="63">
        <v>37.9</v>
      </c>
      <c r="C84" s="64" t="s">
        <v>163</v>
      </c>
      <c r="D84" s="65">
        <v>5</v>
      </c>
      <c r="E84" s="27" t="s">
        <v>48</v>
      </c>
      <c r="F84" s="60"/>
      <c r="G84" s="149"/>
      <c r="H84" s="61"/>
      <c r="AB84" s="156"/>
    </row>
    <row r="85" spans="1:28" ht="12.5">
      <c r="A85" s="62" t="s">
        <v>169</v>
      </c>
      <c r="B85" s="63">
        <v>33</v>
      </c>
      <c r="C85" s="64" t="s">
        <v>163</v>
      </c>
      <c r="D85" s="65">
        <v>5</v>
      </c>
      <c r="E85" s="27" t="s">
        <v>48</v>
      </c>
      <c r="F85" s="60"/>
      <c r="G85" s="149"/>
      <c r="H85" s="61"/>
      <c r="AB85" s="156"/>
    </row>
    <row r="86" spans="1:28" ht="12.5">
      <c r="A86" s="62" t="s">
        <v>170</v>
      </c>
      <c r="B86" s="63">
        <v>877</v>
      </c>
      <c r="C86" s="64" t="s">
        <v>163</v>
      </c>
      <c r="D86" s="65">
        <v>5</v>
      </c>
      <c r="E86" s="27" t="s">
        <v>48</v>
      </c>
      <c r="F86" s="60"/>
      <c r="G86" s="149"/>
      <c r="H86" s="61"/>
      <c r="AB86" s="156"/>
    </row>
    <row r="87" spans="1:28" ht="12.5" hidden="1" customHeight="1">
      <c r="AB87" s="156"/>
    </row>
    <row r="88" spans="1:28" ht="12.5" hidden="1" customHeight="1">
      <c r="AB88" s="156"/>
    </row>
    <row r="89" spans="1:28" ht="12.5" hidden="1" customHeight="1">
      <c r="AB89" s="156"/>
    </row>
    <row r="90" spans="1:28" ht="12.5" hidden="1" customHeight="1">
      <c r="AB90" s="156"/>
    </row>
    <row r="91" spans="1:28" ht="12.5" hidden="1" customHeight="1">
      <c r="AB91" s="156"/>
    </row>
    <row r="92" spans="1:28" ht="12.5" hidden="1" customHeight="1">
      <c r="AB92" s="156"/>
    </row>
    <row r="93" spans="1:28" ht="12.5" hidden="1" customHeight="1">
      <c r="AB93" s="156"/>
    </row>
    <row r="94" spans="1:28" ht="12.5" hidden="1" customHeight="1">
      <c r="AB94" s="156"/>
    </row>
    <row r="95" spans="1:28" ht="12.5" hidden="1" customHeight="1">
      <c r="AB95" s="156"/>
    </row>
    <row r="96" spans="1:28" ht="12.5" hidden="1" customHeight="1">
      <c r="AB96" s="156"/>
    </row>
    <row r="97" spans="28:28" ht="12.5" hidden="1" customHeight="1">
      <c r="AB97" s="156"/>
    </row>
    <row r="98" spans="28:28" ht="12.5" hidden="1" customHeight="1">
      <c r="AB98" s="156"/>
    </row>
    <row r="99" spans="28:28" ht="12.5" hidden="1" customHeight="1">
      <c r="AB99" s="156"/>
    </row>
    <row r="100" spans="28:28" ht="12.5" hidden="1" customHeight="1">
      <c r="AB100" s="156"/>
    </row>
    <row r="101" spans="28:28" ht="12.5" hidden="1" customHeight="1">
      <c r="AB101" s="156"/>
    </row>
    <row r="102" spans="28:28" ht="12.5" hidden="1" customHeight="1">
      <c r="AB102" s="156"/>
    </row>
    <row r="103" spans="28:28" ht="12.5" hidden="1" customHeight="1">
      <c r="AB103" s="156"/>
    </row>
    <row r="104" spans="28:28" ht="12.5" hidden="1" customHeight="1">
      <c r="AB104" s="156"/>
    </row>
    <row r="105" spans="28:28" ht="12.5" hidden="1" customHeight="1">
      <c r="AB105" s="156"/>
    </row>
    <row r="106" spans="28:28" ht="12.5" hidden="1" customHeight="1">
      <c r="AB106" s="156"/>
    </row>
    <row r="107" spans="28:28" ht="12.5" hidden="1" customHeight="1">
      <c r="AB107" s="156"/>
    </row>
    <row r="108" spans="28:28" ht="12.5" hidden="1" customHeight="1">
      <c r="AB108" s="156"/>
    </row>
    <row r="109" spans="28:28" ht="12.5" hidden="1" customHeight="1">
      <c r="AB109" s="156"/>
    </row>
    <row r="110" spans="28:28" ht="12.5" hidden="1" customHeight="1">
      <c r="AB110" s="156"/>
    </row>
    <row r="111" spans="28:28" ht="12.5" hidden="1" customHeight="1">
      <c r="AB111" s="156"/>
    </row>
    <row r="112" spans="28:28" ht="12.5" hidden="1" customHeight="1">
      <c r="AB112" s="156"/>
    </row>
    <row r="113" spans="28:28" ht="12.5" hidden="1" customHeight="1">
      <c r="AB113" s="156"/>
    </row>
    <row r="114" spans="28:28" ht="12.5" hidden="1" customHeight="1">
      <c r="AB114" s="156"/>
    </row>
    <row r="115" spans="28:28" ht="12.5" hidden="1" customHeight="1">
      <c r="AB115" s="156"/>
    </row>
    <row r="116" spans="28:28" ht="12.5" hidden="1" customHeight="1">
      <c r="AB116" s="156"/>
    </row>
    <row r="117" spans="28:28" ht="12.5" hidden="1" customHeight="1">
      <c r="AB117" s="156"/>
    </row>
    <row r="118" spans="28:28" ht="12.5" hidden="1" customHeight="1">
      <c r="AB118" s="156"/>
    </row>
    <row r="119" spans="28:28" ht="12.5" hidden="1" customHeight="1">
      <c r="AB119" s="156"/>
    </row>
    <row r="120" spans="28:28" ht="12.5" hidden="1" customHeight="1">
      <c r="AB120" s="156"/>
    </row>
    <row r="121" spans="28:28" ht="12.5" hidden="1" customHeight="1">
      <c r="AB121" s="156"/>
    </row>
    <row r="122" spans="28:28" ht="12.5" hidden="1" customHeight="1">
      <c r="AB122" s="156"/>
    </row>
    <row r="123" spans="28:28" ht="12.5" hidden="1" customHeight="1">
      <c r="AB123" s="156"/>
    </row>
    <row r="124" spans="28:28" ht="12.5" hidden="1" customHeight="1">
      <c r="AB124" s="156"/>
    </row>
    <row r="125" spans="28:28" ht="12.5" hidden="1" customHeight="1">
      <c r="AB125" s="156"/>
    </row>
    <row r="126" spans="28:28" ht="12.5" hidden="1" customHeight="1">
      <c r="AB126" s="156"/>
    </row>
    <row r="127" spans="28:28" ht="12.5" hidden="1" customHeight="1">
      <c r="AB127" s="156"/>
    </row>
    <row r="128" spans="28:28" ht="12.5" hidden="1" customHeight="1">
      <c r="AB128" s="156"/>
    </row>
    <row r="129" spans="28:28" ht="12.5" hidden="1" customHeight="1">
      <c r="AB129" s="156"/>
    </row>
    <row r="130" spans="28:28" ht="12.5" hidden="1" customHeight="1">
      <c r="AB130" s="156"/>
    </row>
    <row r="131" spans="28:28" ht="12.5" hidden="1" customHeight="1">
      <c r="AB131" s="156"/>
    </row>
    <row r="132" spans="28:28" ht="12.5" hidden="1" customHeight="1">
      <c r="AB132" s="156"/>
    </row>
    <row r="133" spans="28:28" ht="12.5" hidden="1" customHeight="1">
      <c r="AB133" s="156"/>
    </row>
    <row r="134" spans="28:28" ht="12.5" hidden="1" customHeight="1">
      <c r="AB134" s="156"/>
    </row>
    <row r="135" spans="28:28" ht="12.5" hidden="1" customHeight="1">
      <c r="AB135" s="156"/>
    </row>
    <row r="136" spans="28:28" ht="12.5" hidden="1" customHeight="1">
      <c r="AB136" s="156"/>
    </row>
    <row r="137" spans="28:28" ht="12.5" hidden="1" customHeight="1">
      <c r="AB137" s="156"/>
    </row>
    <row r="138" spans="28:28" ht="12.5" hidden="1" customHeight="1">
      <c r="AB138" s="156"/>
    </row>
    <row r="139" spans="28:28" ht="12.5" hidden="1" customHeight="1">
      <c r="AB139" s="156"/>
    </row>
    <row r="140" spans="28:28" ht="12.5" hidden="1" customHeight="1">
      <c r="AB140" s="156"/>
    </row>
    <row r="141" spans="28:28" ht="12.5" hidden="1" customHeight="1">
      <c r="AB141" s="156"/>
    </row>
    <row r="142" spans="28:28" ht="12.5" hidden="1" customHeight="1">
      <c r="AB142" s="156"/>
    </row>
    <row r="143" spans="28:28" ht="12.5" hidden="1" customHeight="1">
      <c r="AB143" s="156"/>
    </row>
    <row r="144" spans="28:28" ht="12.5" hidden="1" customHeight="1">
      <c r="AB144" s="156"/>
    </row>
    <row r="145" spans="28:28" ht="12.5" hidden="1" customHeight="1">
      <c r="AB145" s="156"/>
    </row>
    <row r="146" spans="28:28" ht="12.5" hidden="1" customHeight="1">
      <c r="AB146" s="156"/>
    </row>
    <row r="147" spans="28:28" ht="12.5" hidden="1" customHeight="1">
      <c r="AB147" s="156"/>
    </row>
    <row r="148" spans="28:28" ht="12.5" hidden="1" customHeight="1">
      <c r="AB148" s="156"/>
    </row>
    <row r="149" spans="28:28" ht="12.5" hidden="1" customHeight="1">
      <c r="AB149" s="156"/>
    </row>
    <row r="150" spans="28:28" ht="12.5" hidden="1" customHeight="1">
      <c r="AB150" s="156"/>
    </row>
    <row r="151" spans="28:28" ht="12.5" hidden="1" customHeight="1">
      <c r="AB151" s="156"/>
    </row>
    <row r="152" spans="28:28" ht="12.5" hidden="1" customHeight="1">
      <c r="AB152" s="156"/>
    </row>
    <row r="153" spans="28:28" ht="12.5" hidden="1" customHeight="1">
      <c r="AB153" s="156"/>
    </row>
    <row r="154" spans="28:28" ht="12.5" hidden="1" customHeight="1">
      <c r="AB154" s="156"/>
    </row>
    <row r="155" spans="28:28" ht="12.5" hidden="1" customHeight="1">
      <c r="AB155" s="156"/>
    </row>
    <row r="156" spans="28:28" ht="12.5" hidden="1" customHeight="1">
      <c r="AB156" s="156"/>
    </row>
    <row r="157" spans="28:28" ht="12.5" hidden="1" customHeight="1">
      <c r="AB157" s="156"/>
    </row>
    <row r="158" spans="28:28" ht="12.5" hidden="1" customHeight="1">
      <c r="AB158" s="156"/>
    </row>
    <row r="159" spans="28:28" ht="12.5" hidden="1" customHeight="1">
      <c r="AB159" s="156"/>
    </row>
    <row r="160" spans="28:28" ht="12.5" hidden="1" customHeight="1">
      <c r="AB160" s="156"/>
    </row>
    <row r="161" spans="28:28" ht="12.5" hidden="1" customHeight="1">
      <c r="AB161" s="156"/>
    </row>
    <row r="162" spans="28:28" ht="12.5" hidden="1" customHeight="1">
      <c r="AB162" s="156"/>
    </row>
    <row r="163" spans="28:28" ht="12.5" hidden="1" customHeight="1">
      <c r="AB163" s="156"/>
    </row>
    <row r="164" spans="28:28" ht="12.5" hidden="1" customHeight="1">
      <c r="AB164" s="156"/>
    </row>
    <row r="165" spans="28:28" ht="12.5" hidden="1" customHeight="1">
      <c r="AB165" s="156"/>
    </row>
    <row r="166" spans="28:28" ht="12.5" hidden="1" customHeight="1">
      <c r="AB166" s="156"/>
    </row>
    <row r="167" spans="28:28" ht="12.5" hidden="1" customHeight="1">
      <c r="AB167" s="156"/>
    </row>
    <row r="168" spans="28:28" ht="12.5" hidden="1" customHeight="1">
      <c r="AB168" s="156"/>
    </row>
    <row r="169" spans="28:28" ht="12.5" hidden="1" customHeight="1">
      <c r="AB169" s="156"/>
    </row>
    <row r="170" spans="28:28" ht="12.5" hidden="1" customHeight="1">
      <c r="AB170" s="156"/>
    </row>
    <row r="171" spans="28:28" ht="12.5" hidden="1" customHeight="1">
      <c r="AB171" s="156"/>
    </row>
    <row r="172" spans="28:28" ht="12.5" hidden="1" customHeight="1">
      <c r="AB172" s="156"/>
    </row>
    <row r="173" spans="28:28" ht="12.5" hidden="1" customHeight="1">
      <c r="AB173" s="156"/>
    </row>
    <row r="174" spans="28:28" ht="12.5" hidden="1" customHeight="1">
      <c r="AB174" s="156"/>
    </row>
    <row r="175" spans="28:28" ht="12.5" hidden="1" customHeight="1">
      <c r="AB175" s="156"/>
    </row>
    <row r="176" spans="28:28" ht="12.5" hidden="1" customHeight="1">
      <c r="AB176" s="156"/>
    </row>
    <row r="177" spans="28:28" ht="12.5" hidden="1" customHeight="1">
      <c r="AB177" s="156"/>
    </row>
    <row r="178" spans="28:28" ht="12.5" hidden="1" customHeight="1">
      <c r="AB178" s="156"/>
    </row>
    <row r="179" spans="28:28" ht="12.5" hidden="1" customHeight="1">
      <c r="AB179" s="156"/>
    </row>
    <row r="180" spans="28:28" ht="12.5" hidden="1" customHeight="1">
      <c r="AB180" s="156"/>
    </row>
    <row r="181" spans="28:28" ht="12.5" hidden="1" customHeight="1">
      <c r="AB181" s="156"/>
    </row>
    <row r="182" spans="28:28" ht="12.5" hidden="1" customHeight="1">
      <c r="AB182" s="156"/>
    </row>
    <row r="183" spans="28:28" ht="12.5" hidden="1" customHeight="1">
      <c r="AB183" s="156"/>
    </row>
    <row r="184" spans="28:28" ht="12.5" hidden="1" customHeight="1">
      <c r="AB184" s="156"/>
    </row>
    <row r="185" spans="28:28" ht="12.5" hidden="1" customHeight="1">
      <c r="AB185" s="156"/>
    </row>
    <row r="186" spans="28:28" ht="12.5" hidden="1" customHeight="1">
      <c r="AB186" s="156"/>
    </row>
    <row r="187" spans="28:28" ht="12.5" hidden="1" customHeight="1">
      <c r="AB187" s="156"/>
    </row>
    <row r="188" spans="28:28" ht="12.5" hidden="1" customHeight="1">
      <c r="AB188" s="156"/>
    </row>
    <row r="189" spans="28:28" ht="12.5" hidden="1" customHeight="1">
      <c r="AB189" s="156"/>
    </row>
    <row r="190" spans="28:28" ht="12.5" hidden="1" customHeight="1">
      <c r="AB190" s="156"/>
    </row>
    <row r="191" spans="28:28" ht="12.5" hidden="1" customHeight="1">
      <c r="AB191" s="156"/>
    </row>
    <row r="192" spans="28:28" ht="12.5" hidden="1" customHeight="1">
      <c r="AB192" s="156"/>
    </row>
    <row r="193" spans="28:28" ht="12.5" hidden="1" customHeight="1">
      <c r="AB193" s="156"/>
    </row>
    <row r="194" spans="28:28" ht="12.5" hidden="1" customHeight="1">
      <c r="AB194" s="156"/>
    </row>
    <row r="195" spans="28:28" ht="12.5" hidden="1" customHeight="1">
      <c r="AB195" s="156"/>
    </row>
    <row r="196" spans="28:28" ht="12.5" hidden="1" customHeight="1">
      <c r="AB196" s="156"/>
    </row>
    <row r="197" spans="28:28" ht="12.5" hidden="1" customHeight="1">
      <c r="AB197" s="156"/>
    </row>
    <row r="198" spans="28:28" ht="12.5" hidden="1" customHeight="1">
      <c r="AB198" s="156"/>
    </row>
    <row r="199" spans="28:28" ht="12.5" hidden="1" customHeight="1">
      <c r="AB199" s="156"/>
    </row>
    <row r="200" spans="28:28" ht="12.5" hidden="1" customHeight="1">
      <c r="AB200" s="156"/>
    </row>
    <row r="201" spans="28:28" ht="12.5" hidden="1" customHeight="1">
      <c r="AB201" s="156"/>
    </row>
    <row r="202" spans="28:28" ht="12.5" hidden="1" customHeight="1">
      <c r="AB202" s="156"/>
    </row>
    <row r="203" spans="28:28" ht="12.5" hidden="1" customHeight="1">
      <c r="AB203" s="156"/>
    </row>
    <row r="204" spans="28:28" ht="12.5" hidden="1" customHeight="1">
      <c r="AB204" s="156"/>
    </row>
    <row r="205" spans="28:28" ht="12.5" hidden="1" customHeight="1">
      <c r="AB205" s="156"/>
    </row>
    <row r="206" spans="28:28" ht="12.5" hidden="1" customHeight="1">
      <c r="AB206" s="156"/>
    </row>
    <row r="207" spans="28:28" ht="12.5" hidden="1" customHeight="1">
      <c r="AB207" s="156"/>
    </row>
    <row r="208" spans="28:28" ht="12.5" hidden="1" customHeight="1">
      <c r="AB208" s="156"/>
    </row>
    <row r="209" spans="28:28" ht="12.5" hidden="1" customHeight="1">
      <c r="AB209" s="156"/>
    </row>
    <row r="210" spans="28:28" ht="12.5" hidden="1" customHeight="1">
      <c r="AB210" s="156"/>
    </row>
    <row r="211" spans="28:28" ht="12.5" hidden="1" customHeight="1">
      <c r="AB211" s="156"/>
    </row>
    <row r="212" spans="28:28" ht="12.5" hidden="1" customHeight="1">
      <c r="AB212" s="156"/>
    </row>
    <row r="213" spans="28:28" ht="12.5" hidden="1" customHeight="1">
      <c r="AB213" s="156"/>
    </row>
    <row r="214" spans="28:28" ht="12.5" hidden="1" customHeight="1">
      <c r="AB214" s="156"/>
    </row>
    <row r="215" spans="28:28" ht="12.5" hidden="1" customHeight="1">
      <c r="AB215" s="156"/>
    </row>
    <row r="216" spans="28:28" ht="12.5" hidden="1" customHeight="1">
      <c r="AB216" s="156"/>
    </row>
    <row r="217" spans="28:28" ht="12.5" hidden="1" customHeight="1">
      <c r="AB217" s="156"/>
    </row>
    <row r="218" spans="28:28" ht="12.5" hidden="1" customHeight="1">
      <c r="AB218" s="156"/>
    </row>
    <row r="219" spans="28:28" ht="12.5" hidden="1" customHeight="1">
      <c r="AB219" s="156"/>
    </row>
    <row r="220" spans="28:28" ht="12.5" hidden="1" customHeight="1">
      <c r="AB220" s="156"/>
    </row>
    <row r="221" spans="28:28" ht="12.5" hidden="1" customHeight="1">
      <c r="AB221" s="156"/>
    </row>
    <row r="222" spans="28:28" ht="12.5" hidden="1" customHeight="1">
      <c r="AB222" s="156"/>
    </row>
    <row r="223" spans="28:28" ht="12.5" hidden="1" customHeight="1">
      <c r="AB223" s="156"/>
    </row>
    <row r="224" spans="28:28" ht="12.5" hidden="1" customHeight="1">
      <c r="AB224" s="156"/>
    </row>
    <row r="225" spans="28:28" ht="12.5" hidden="1" customHeight="1">
      <c r="AB225" s="156"/>
    </row>
    <row r="226" spans="28:28" ht="12.5" hidden="1" customHeight="1">
      <c r="AB226" s="156"/>
    </row>
    <row r="227" spans="28:28" ht="12.5" hidden="1" customHeight="1">
      <c r="AB227" s="156"/>
    </row>
    <row r="228" spans="28:28" ht="12.5" hidden="1" customHeight="1">
      <c r="AB228" s="156"/>
    </row>
    <row r="229" spans="28:28" ht="12.5" hidden="1" customHeight="1">
      <c r="AB229" s="156"/>
    </row>
    <row r="230" spans="28:28" ht="12.5" hidden="1" customHeight="1">
      <c r="AB230" s="156"/>
    </row>
    <row r="231" spans="28:28" ht="12.5" hidden="1" customHeight="1">
      <c r="AB231" s="156"/>
    </row>
    <row r="232" spans="28:28" ht="12.5" hidden="1" customHeight="1">
      <c r="AB232" s="156"/>
    </row>
    <row r="233" spans="28:28" ht="12.5" hidden="1" customHeight="1">
      <c r="AB233" s="156"/>
    </row>
    <row r="234" spans="28:28" ht="12.5" hidden="1" customHeight="1">
      <c r="AB234" s="156"/>
    </row>
    <row r="235" spans="28:28" ht="12.5" hidden="1" customHeight="1">
      <c r="AB235" s="156"/>
    </row>
    <row r="236" spans="28:28" ht="12.5" hidden="1" customHeight="1">
      <c r="AB236" s="156"/>
    </row>
    <row r="237" spans="28:28" ht="12.5" hidden="1" customHeight="1">
      <c r="AB237" s="156"/>
    </row>
    <row r="238" spans="28:28" ht="12.5" hidden="1" customHeight="1">
      <c r="AB238" s="156"/>
    </row>
    <row r="239" spans="28:28" ht="12.5" hidden="1" customHeight="1">
      <c r="AB239" s="156"/>
    </row>
    <row r="240" spans="28:28" ht="12.5" hidden="1" customHeight="1">
      <c r="AB240" s="156"/>
    </row>
    <row r="241" spans="28:28" ht="12.5" hidden="1" customHeight="1">
      <c r="AB241" s="156"/>
    </row>
    <row r="242" spans="28:28" ht="12.5" hidden="1" customHeight="1">
      <c r="AB242" s="156"/>
    </row>
    <row r="243" spans="28:28" ht="12.5" hidden="1" customHeight="1">
      <c r="AB243" s="156"/>
    </row>
    <row r="244" spans="28:28" ht="12.5" hidden="1" customHeight="1">
      <c r="AB244" s="156"/>
    </row>
    <row r="245" spans="28:28" ht="12.5" hidden="1" customHeight="1">
      <c r="AB245" s="156"/>
    </row>
    <row r="246" spans="28:28" ht="12.5" hidden="1" customHeight="1">
      <c r="AB246" s="156"/>
    </row>
    <row r="247" spans="28:28" ht="12.5" hidden="1" customHeight="1">
      <c r="AB247" s="156"/>
    </row>
    <row r="248" spans="28:28" ht="12.5" hidden="1" customHeight="1">
      <c r="AB248" s="156"/>
    </row>
    <row r="249" spans="28:28" ht="12.5" hidden="1" customHeight="1">
      <c r="AB249" s="156"/>
    </row>
    <row r="250" spans="28:28" ht="12.5" hidden="1" customHeight="1">
      <c r="AB250" s="156"/>
    </row>
    <row r="251" spans="28:28" ht="12.5" hidden="1" customHeight="1">
      <c r="AB251" s="156"/>
    </row>
    <row r="252" spans="28:28" ht="12.5" hidden="1" customHeight="1">
      <c r="AB252" s="156"/>
    </row>
    <row r="253" spans="28:28" ht="12.5" hidden="1" customHeight="1">
      <c r="AB253" s="156"/>
    </row>
    <row r="254" spans="28:28" ht="12.5" hidden="1" customHeight="1">
      <c r="AB254" s="156"/>
    </row>
    <row r="255" spans="28:28" ht="12.5" hidden="1" customHeight="1">
      <c r="AB255" s="156"/>
    </row>
    <row r="256" spans="28:28" ht="12.5" hidden="1" customHeight="1">
      <c r="AB256" s="156"/>
    </row>
    <row r="257" spans="28:28" ht="12.5" hidden="1" customHeight="1">
      <c r="AB257" s="156"/>
    </row>
    <row r="258" spans="28:28" ht="12.5" hidden="1" customHeight="1">
      <c r="AB258" s="156"/>
    </row>
    <row r="259" spans="28:28" ht="12.5" hidden="1" customHeight="1">
      <c r="AB259" s="156"/>
    </row>
    <row r="260" spans="28:28" ht="12.5" hidden="1" customHeight="1">
      <c r="AB260" s="156"/>
    </row>
    <row r="261" spans="28:28" ht="12.5" hidden="1" customHeight="1">
      <c r="AB261" s="156"/>
    </row>
    <row r="262" spans="28:28" ht="12.5" hidden="1" customHeight="1">
      <c r="AB262" s="156"/>
    </row>
    <row r="263" spans="28:28" ht="12.5" hidden="1" customHeight="1">
      <c r="AB263" s="156"/>
    </row>
    <row r="264" spans="28:28" ht="12.5" hidden="1" customHeight="1">
      <c r="AB264" s="156"/>
    </row>
    <row r="265" spans="28:28" ht="12.5" hidden="1" customHeight="1">
      <c r="AB265" s="156"/>
    </row>
    <row r="266" spans="28:28" ht="12.5" hidden="1" customHeight="1">
      <c r="AB266" s="156"/>
    </row>
    <row r="267" spans="28:28" ht="12.5" hidden="1" customHeight="1">
      <c r="AB267" s="156"/>
    </row>
    <row r="268" spans="28:28" ht="12.5" hidden="1" customHeight="1">
      <c r="AB268" s="156"/>
    </row>
    <row r="269" spans="28:28" ht="12.5" hidden="1" customHeight="1">
      <c r="AB269" s="156"/>
    </row>
    <row r="270" spans="28:28" ht="12.5" hidden="1" customHeight="1">
      <c r="AB270" s="156"/>
    </row>
    <row r="271" spans="28:28" ht="12.5" hidden="1" customHeight="1">
      <c r="AB271" s="156"/>
    </row>
    <row r="272" spans="28:28" ht="12.5" hidden="1" customHeight="1">
      <c r="AB272" s="156"/>
    </row>
    <row r="273" spans="28:28" ht="12.5" hidden="1" customHeight="1">
      <c r="AB273" s="156"/>
    </row>
    <row r="274" spans="28:28" ht="12.5" hidden="1" customHeight="1">
      <c r="AB274" s="156"/>
    </row>
    <row r="275" spans="28:28" ht="12.5" hidden="1" customHeight="1">
      <c r="AB275" s="156"/>
    </row>
    <row r="276" spans="28:28" ht="12.5" hidden="1" customHeight="1">
      <c r="AB276" s="156"/>
    </row>
    <row r="277" spans="28:28" ht="12.5" hidden="1" customHeight="1">
      <c r="AB277" s="156"/>
    </row>
    <row r="278" spans="28:28" ht="12.5" hidden="1" customHeight="1">
      <c r="AB278" s="156"/>
    </row>
    <row r="279" spans="28:28" ht="12.5" hidden="1" customHeight="1">
      <c r="AB279" s="156"/>
    </row>
    <row r="280" spans="28:28" ht="12.5" hidden="1" customHeight="1">
      <c r="AB280" s="156"/>
    </row>
    <row r="281" spans="28:28" ht="12.5" hidden="1" customHeight="1">
      <c r="AB281" s="156"/>
    </row>
    <row r="282" spans="28:28" ht="12.5" hidden="1" customHeight="1">
      <c r="AB282" s="156"/>
    </row>
    <row r="283" spans="28:28" ht="12.5" hidden="1" customHeight="1">
      <c r="AB283" s="156"/>
    </row>
    <row r="284" spans="28:28" ht="12.5" hidden="1" customHeight="1">
      <c r="AB284" s="156"/>
    </row>
    <row r="285" spans="28:28" ht="12.5" hidden="1" customHeight="1">
      <c r="AB285" s="156"/>
    </row>
    <row r="286" spans="28:28" ht="12.5" hidden="1" customHeight="1">
      <c r="AB286" s="156"/>
    </row>
    <row r="287" spans="28:28" ht="12.5" hidden="1" customHeight="1">
      <c r="AB287" s="156"/>
    </row>
    <row r="288" spans="28:28" ht="12.5" hidden="1" customHeight="1">
      <c r="AB288" s="156"/>
    </row>
    <row r="289" spans="28:28" ht="12.5" hidden="1" customHeight="1">
      <c r="AB289" s="156"/>
    </row>
    <row r="290" spans="28:28" ht="12.5" hidden="1" customHeight="1">
      <c r="AB290" s="156"/>
    </row>
    <row r="291" spans="28:28" ht="12.5" hidden="1" customHeight="1">
      <c r="AB291" s="156"/>
    </row>
    <row r="292" spans="28:28" ht="12.5" hidden="1" customHeight="1">
      <c r="AB292" s="156"/>
    </row>
    <row r="293" spans="28:28" ht="12.5" hidden="1" customHeight="1">
      <c r="AB293" s="156"/>
    </row>
    <row r="294" spans="28:28" ht="12.5" hidden="1" customHeight="1">
      <c r="AB294" s="156"/>
    </row>
    <row r="295" spans="28:28" ht="12.5" hidden="1" customHeight="1">
      <c r="AB295" s="156"/>
    </row>
    <row r="296" spans="28:28" ht="12.5" hidden="1" customHeight="1">
      <c r="AB296" s="156"/>
    </row>
    <row r="297" spans="28:28" ht="12.5" hidden="1" customHeight="1">
      <c r="AB297" s="156"/>
    </row>
    <row r="298" spans="28:28" ht="12.5" hidden="1" customHeight="1">
      <c r="AB298" s="156"/>
    </row>
    <row r="299" spans="28:28" ht="12.5" hidden="1" customHeight="1">
      <c r="AB299" s="156"/>
    </row>
    <row r="300" spans="28:28" ht="12.5" hidden="1" customHeight="1">
      <c r="AB300" s="156"/>
    </row>
    <row r="301" spans="28:28" ht="12.5" hidden="1" customHeight="1">
      <c r="AB301" s="156"/>
    </row>
    <row r="302" spans="28:28" ht="12.5" hidden="1" customHeight="1">
      <c r="AB302" s="156"/>
    </row>
    <row r="303" spans="28:28" ht="12.5" hidden="1" customHeight="1">
      <c r="AB303" s="156"/>
    </row>
    <row r="304" spans="28:28" ht="12.5" hidden="1" customHeight="1">
      <c r="AB304" s="156"/>
    </row>
    <row r="305" spans="28:28" ht="12.5" hidden="1" customHeight="1">
      <c r="AB305" s="156"/>
    </row>
    <row r="306" spans="28:28" ht="12.5" hidden="1" customHeight="1">
      <c r="AB306" s="156"/>
    </row>
    <row r="307" spans="28:28" ht="12.5" hidden="1" customHeight="1">
      <c r="AB307" s="156"/>
    </row>
    <row r="308" spans="28:28" ht="12.5" hidden="1" customHeight="1">
      <c r="AB308" s="156"/>
    </row>
    <row r="309" spans="28:28" ht="12.5" hidden="1" customHeight="1">
      <c r="AB309" s="156"/>
    </row>
    <row r="310" spans="28:28" ht="12.5" hidden="1" customHeight="1">
      <c r="AB310" s="156"/>
    </row>
    <row r="311" spans="28:28" ht="12.5" hidden="1" customHeight="1">
      <c r="AB311" s="156"/>
    </row>
    <row r="312" spans="28:28" ht="12.5" hidden="1" customHeight="1">
      <c r="AB312" s="156"/>
    </row>
    <row r="313" spans="28:28" ht="12.5" hidden="1" customHeight="1">
      <c r="AB313" s="156"/>
    </row>
    <row r="314" spans="28:28" ht="12.5" hidden="1" customHeight="1">
      <c r="AB314" s="156"/>
    </row>
    <row r="315" spans="28:28" ht="12.5" hidden="1" customHeight="1">
      <c r="AB315" s="156"/>
    </row>
    <row r="316" spans="28:28" ht="12.5" hidden="1" customHeight="1">
      <c r="AB316" s="156"/>
    </row>
    <row r="317" spans="28:28" ht="12.5" hidden="1" customHeight="1">
      <c r="AB317" s="156"/>
    </row>
    <row r="318" spans="28:28" ht="12.5" hidden="1" customHeight="1">
      <c r="AB318" s="156"/>
    </row>
    <row r="319" spans="28:28" ht="12.5" hidden="1" customHeight="1">
      <c r="AB319" s="156"/>
    </row>
    <row r="320" spans="28:28" ht="12.5" hidden="1" customHeight="1">
      <c r="AB320" s="156"/>
    </row>
    <row r="321" spans="28:28" ht="12.5" hidden="1" customHeight="1">
      <c r="AB321" s="156"/>
    </row>
    <row r="322" spans="28:28" ht="12.5" hidden="1" customHeight="1">
      <c r="AB322" s="156"/>
    </row>
    <row r="323" spans="28:28" ht="12.5" hidden="1" customHeight="1">
      <c r="AB323" s="156"/>
    </row>
    <row r="324" spans="28:28" ht="12.5" hidden="1" customHeight="1">
      <c r="AB324" s="156"/>
    </row>
    <row r="325" spans="28:28" ht="12.5" hidden="1" customHeight="1">
      <c r="AB325" s="156"/>
    </row>
    <row r="326" spans="28:28" ht="12.5" hidden="1" customHeight="1">
      <c r="AB326" s="156"/>
    </row>
    <row r="327" spans="28:28" ht="12.5" hidden="1" customHeight="1">
      <c r="AB327" s="156"/>
    </row>
    <row r="328" spans="28:28" ht="12.5" hidden="1" customHeight="1">
      <c r="AB328" s="156"/>
    </row>
    <row r="329" spans="28:28" ht="12.5" hidden="1" customHeight="1">
      <c r="AB329" s="156"/>
    </row>
    <row r="330" spans="28:28" ht="12.5" hidden="1" customHeight="1">
      <c r="AB330" s="156"/>
    </row>
    <row r="331" spans="28:28" ht="12.5" hidden="1" customHeight="1">
      <c r="AB331" s="156"/>
    </row>
    <row r="332" spans="28:28" ht="12.5" hidden="1" customHeight="1">
      <c r="AB332" s="156"/>
    </row>
    <row r="333" spans="28:28" ht="12.5" hidden="1" customHeight="1">
      <c r="AB333" s="156"/>
    </row>
    <row r="334" spans="28:28" ht="12.5" hidden="1" customHeight="1">
      <c r="AB334" s="156"/>
    </row>
    <row r="335" spans="28:28" ht="12.5" hidden="1" customHeight="1">
      <c r="AB335" s="156"/>
    </row>
    <row r="336" spans="28:28" ht="12.5" hidden="1" customHeight="1">
      <c r="AB336" s="156"/>
    </row>
    <row r="337" spans="28:28" ht="12.5" hidden="1" customHeight="1">
      <c r="AB337" s="156"/>
    </row>
    <row r="338" spans="28:28" ht="12.5" hidden="1" customHeight="1">
      <c r="AB338" s="156"/>
    </row>
    <row r="339" spans="28:28" ht="12.5" hidden="1" customHeight="1">
      <c r="AB339" s="156"/>
    </row>
    <row r="340" spans="28:28" ht="12.5" hidden="1" customHeight="1">
      <c r="AB340" s="156"/>
    </row>
    <row r="341" spans="28:28" ht="12.5" hidden="1" customHeight="1">
      <c r="AB341" s="156"/>
    </row>
    <row r="342" spans="28:28" ht="12.5" hidden="1" customHeight="1">
      <c r="AB342" s="156"/>
    </row>
    <row r="343" spans="28:28" ht="12.5" hidden="1" customHeight="1">
      <c r="AB343" s="156"/>
    </row>
    <row r="344" spans="28:28" ht="12.5" hidden="1" customHeight="1">
      <c r="AB344" s="156"/>
    </row>
    <row r="345" spans="28:28" ht="12.5" hidden="1" customHeight="1">
      <c r="AB345" s="156"/>
    </row>
    <row r="346" spans="28:28" ht="12.5" hidden="1" customHeight="1">
      <c r="AB346" s="156"/>
    </row>
    <row r="347" spans="28:28" ht="12.5" hidden="1" customHeight="1">
      <c r="AB347" s="156"/>
    </row>
    <row r="348" spans="28:28" ht="12.5" hidden="1" customHeight="1">
      <c r="AB348" s="156"/>
    </row>
    <row r="349" spans="28:28" ht="12.5" hidden="1" customHeight="1">
      <c r="AB349" s="156"/>
    </row>
    <row r="350" spans="28:28" ht="12.5" hidden="1" customHeight="1">
      <c r="AB350" s="156"/>
    </row>
    <row r="351" spans="28:28" ht="12.5" hidden="1" customHeight="1">
      <c r="AB351" s="156"/>
    </row>
    <row r="352" spans="28:28" ht="12.5" hidden="1" customHeight="1">
      <c r="AB352" s="156"/>
    </row>
    <row r="353" spans="28:28" ht="12.5" hidden="1" customHeight="1">
      <c r="AB353" s="156"/>
    </row>
    <row r="354" spans="28:28" ht="12.5" hidden="1" customHeight="1">
      <c r="AB354" s="156"/>
    </row>
    <row r="355" spans="28:28" ht="12.5" hidden="1" customHeight="1">
      <c r="AB355" s="156"/>
    </row>
    <row r="356" spans="28:28" ht="12.5" hidden="1" customHeight="1">
      <c r="AB356" s="156"/>
    </row>
    <row r="357" spans="28:28" ht="12.5" hidden="1" customHeight="1">
      <c r="AB357" s="156"/>
    </row>
    <row r="358" spans="28:28" ht="12.5" hidden="1" customHeight="1">
      <c r="AB358" s="156"/>
    </row>
    <row r="359" spans="28:28" ht="12.5" hidden="1" customHeight="1">
      <c r="AB359" s="156"/>
    </row>
    <row r="360" spans="28:28" ht="12.5" hidden="1" customHeight="1">
      <c r="AB360" s="156"/>
    </row>
    <row r="361" spans="28:28" ht="12.5" hidden="1" customHeight="1">
      <c r="AB361" s="156"/>
    </row>
    <row r="362" spans="28:28" ht="12.5" hidden="1" customHeight="1">
      <c r="AB362" s="156"/>
    </row>
    <row r="363" spans="28:28" ht="12.5" hidden="1" customHeight="1">
      <c r="AB363" s="156"/>
    </row>
    <row r="364" spans="28:28" ht="12.5" hidden="1" customHeight="1">
      <c r="AB364" s="156"/>
    </row>
    <row r="365" spans="28:28" ht="12.5" hidden="1" customHeight="1">
      <c r="AB365" s="156"/>
    </row>
    <row r="366" spans="28:28" ht="12.5" hidden="1" customHeight="1">
      <c r="AB366" s="156"/>
    </row>
    <row r="367" spans="28:28" ht="12.5" hidden="1" customHeight="1">
      <c r="AB367" s="156"/>
    </row>
    <row r="368" spans="28:28" ht="12.5" hidden="1" customHeight="1">
      <c r="AB368" s="156"/>
    </row>
    <row r="369" spans="28:28" ht="12.5" hidden="1" customHeight="1">
      <c r="AB369" s="156"/>
    </row>
    <row r="370" spans="28:28" ht="12.5" hidden="1" customHeight="1">
      <c r="AB370" s="156"/>
    </row>
    <row r="371" spans="28:28" ht="12.5" hidden="1" customHeight="1">
      <c r="AB371" s="156"/>
    </row>
    <row r="372" spans="28:28" ht="12.5" hidden="1" customHeight="1">
      <c r="AB372" s="156"/>
    </row>
    <row r="373" spans="28:28" ht="12.5" hidden="1" customHeight="1">
      <c r="AB373" s="156"/>
    </row>
    <row r="374" spans="28:28" ht="12.5" hidden="1" customHeight="1">
      <c r="AB374" s="156"/>
    </row>
    <row r="375" spans="28:28" ht="12.5" hidden="1" customHeight="1">
      <c r="AB375" s="156"/>
    </row>
    <row r="376" spans="28:28" ht="12.5" hidden="1" customHeight="1">
      <c r="AB376" s="156"/>
    </row>
    <row r="377" spans="28:28" ht="12.5" hidden="1" customHeight="1">
      <c r="AB377" s="156"/>
    </row>
    <row r="378" spans="28:28" ht="12.5" hidden="1" customHeight="1">
      <c r="AB378" s="156"/>
    </row>
    <row r="379" spans="28:28" ht="12.5" hidden="1" customHeight="1">
      <c r="AB379" s="156"/>
    </row>
    <row r="380" spans="28:28" ht="12.5" hidden="1" customHeight="1">
      <c r="AB380" s="156"/>
    </row>
    <row r="381" spans="28:28" ht="12.5" hidden="1" customHeight="1">
      <c r="AB381" s="156"/>
    </row>
    <row r="382" spans="28:28" ht="12.5" hidden="1" customHeight="1">
      <c r="AB382" s="156"/>
    </row>
    <row r="383" spans="28:28" ht="12.5" hidden="1" customHeight="1">
      <c r="AB383" s="156"/>
    </row>
    <row r="384" spans="28:28" ht="12.5" hidden="1" customHeight="1">
      <c r="AB384" s="156"/>
    </row>
    <row r="385" spans="28:28" ht="12.5" hidden="1" customHeight="1">
      <c r="AB385" s="156"/>
    </row>
    <row r="386" spans="28:28" ht="12.5" hidden="1" customHeight="1">
      <c r="AB386" s="156"/>
    </row>
    <row r="387" spans="28:28" ht="12.5" hidden="1" customHeight="1">
      <c r="AB387" s="156"/>
    </row>
    <row r="388" spans="28:28" ht="12.5" hidden="1" customHeight="1">
      <c r="AB388" s="156"/>
    </row>
    <row r="389" spans="28:28" ht="12.5" hidden="1" customHeight="1">
      <c r="AB389" s="156"/>
    </row>
    <row r="390" spans="28:28" ht="12.5" hidden="1" customHeight="1">
      <c r="AB390" s="156"/>
    </row>
    <row r="391" spans="28:28" ht="12.5" hidden="1" customHeight="1">
      <c r="AB391" s="156"/>
    </row>
    <row r="392" spans="28:28" ht="12.5" hidden="1" customHeight="1">
      <c r="AB392" s="156"/>
    </row>
    <row r="393" spans="28:28" ht="12.5" hidden="1" customHeight="1">
      <c r="AB393" s="156"/>
    </row>
    <row r="394" spans="28:28" ht="12.5" hidden="1" customHeight="1">
      <c r="AB394" s="156"/>
    </row>
    <row r="395" spans="28:28" ht="12.5" hidden="1" customHeight="1">
      <c r="AB395" s="156"/>
    </row>
    <row r="396" spans="28:28" ht="12.5" hidden="1" customHeight="1">
      <c r="AB396" s="156"/>
    </row>
    <row r="397" spans="28:28" ht="12.5" hidden="1" customHeight="1">
      <c r="AB397" s="156"/>
    </row>
    <row r="398" spans="28:28" ht="12.5" hidden="1" customHeight="1">
      <c r="AB398" s="156"/>
    </row>
    <row r="399" spans="28:28" ht="12.5" hidden="1" customHeight="1">
      <c r="AB399" s="156"/>
    </row>
    <row r="400" spans="28:28" ht="12.5" hidden="1" customHeight="1">
      <c r="AB400" s="156"/>
    </row>
    <row r="401" spans="28:28" ht="12.5" hidden="1" customHeight="1">
      <c r="AB401" s="156"/>
    </row>
    <row r="402" spans="28:28" ht="12.5" hidden="1" customHeight="1">
      <c r="AB402" s="156"/>
    </row>
    <row r="403" spans="28:28" ht="12.5" hidden="1" customHeight="1">
      <c r="AB403" s="156"/>
    </row>
    <row r="404" spans="28:28" ht="12.5" hidden="1" customHeight="1">
      <c r="AB404" s="156"/>
    </row>
    <row r="405" spans="28:28" ht="12.5" hidden="1" customHeight="1">
      <c r="AB405" s="156"/>
    </row>
    <row r="406" spans="28:28" ht="12.5" hidden="1" customHeight="1">
      <c r="AB406" s="156"/>
    </row>
    <row r="407" spans="28:28" ht="12.5" hidden="1" customHeight="1">
      <c r="AB407" s="156"/>
    </row>
    <row r="408" spans="28:28" ht="12.5" hidden="1" customHeight="1">
      <c r="AB408" s="156"/>
    </row>
    <row r="409" spans="28:28" ht="12.5" hidden="1" customHeight="1">
      <c r="AB409" s="156"/>
    </row>
    <row r="410" spans="28:28" ht="12.5" hidden="1" customHeight="1">
      <c r="AB410" s="156"/>
    </row>
    <row r="411" spans="28:28" ht="12.5" hidden="1" customHeight="1">
      <c r="AB411" s="156"/>
    </row>
    <row r="412" spans="28:28" ht="12.5" hidden="1" customHeight="1">
      <c r="AB412" s="156"/>
    </row>
    <row r="413" spans="28:28" ht="12.5" hidden="1" customHeight="1">
      <c r="AB413" s="156"/>
    </row>
    <row r="414" spans="28:28" ht="12.5" hidden="1" customHeight="1">
      <c r="AB414" s="156"/>
    </row>
    <row r="415" spans="28:28" ht="12.5" hidden="1" customHeight="1">
      <c r="AB415" s="156"/>
    </row>
    <row r="416" spans="28:28" ht="12.5" hidden="1" customHeight="1">
      <c r="AB416" s="156"/>
    </row>
    <row r="417" spans="28:28" ht="12.5" hidden="1" customHeight="1">
      <c r="AB417" s="156"/>
    </row>
    <row r="418" spans="28:28" ht="12.5" hidden="1" customHeight="1">
      <c r="AB418" s="156"/>
    </row>
    <row r="419" spans="28:28" ht="12.5" hidden="1" customHeight="1">
      <c r="AB419" s="156"/>
    </row>
    <row r="420" spans="28:28" ht="12.5" hidden="1" customHeight="1">
      <c r="AB420" s="156"/>
    </row>
    <row r="421" spans="28:28" ht="12.5" hidden="1" customHeight="1">
      <c r="AB421" s="156"/>
    </row>
    <row r="422" spans="28:28" ht="12.5" hidden="1" customHeight="1">
      <c r="AB422" s="156"/>
    </row>
    <row r="423" spans="28:28" ht="12.5" hidden="1" customHeight="1">
      <c r="AB423" s="156"/>
    </row>
    <row r="424" spans="28:28" ht="12.5" hidden="1" customHeight="1">
      <c r="AB424" s="156"/>
    </row>
    <row r="425" spans="28:28" ht="12.5" hidden="1" customHeight="1">
      <c r="AB425" s="156"/>
    </row>
    <row r="426" spans="28:28" ht="12.5" hidden="1" customHeight="1">
      <c r="AB426" s="156"/>
    </row>
    <row r="427" spans="28:28" ht="12.5" hidden="1" customHeight="1">
      <c r="AB427" s="156"/>
    </row>
    <row r="428" spans="28:28" ht="12.5" hidden="1" customHeight="1">
      <c r="AB428" s="156"/>
    </row>
    <row r="429" spans="28:28" ht="12.5" hidden="1" customHeight="1">
      <c r="AB429" s="156"/>
    </row>
    <row r="430" spans="28:28" ht="12.5" hidden="1" customHeight="1">
      <c r="AB430" s="156"/>
    </row>
    <row r="431" spans="28:28" ht="12.5" hidden="1" customHeight="1">
      <c r="AB431" s="156"/>
    </row>
    <row r="432" spans="28:28" ht="12.5" hidden="1" customHeight="1">
      <c r="AB432" s="156"/>
    </row>
    <row r="433" spans="28:28" ht="12.5" hidden="1" customHeight="1">
      <c r="AB433" s="156"/>
    </row>
    <row r="434" spans="28:28" ht="12.5" hidden="1" customHeight="1">
      <c r="AB434" s="156"/>
    </row>
    <row r="435" spans="28:28" ht="12.5" hidden="1" customHeight="1">
      <c r="AB435" s="156"/>
    </row>
    <row r="436" spans="28:28" ht="12.5" hidden="1" customHeight="1">
      <c r="AB436" s="156"/>
    </row>
    <row r="437" spans="28:28" ht="12.5" hidden="1" customHeight="1">
      <c r="AB437" s="156"/>
    </row>
    <row r="438" spans="28:28" ht="12.5" hidden="1" customHeight="1">
      <c r="AB438" s="156"/>
    </row>
    <row r="439" spans="28:28" ht="12.5" hidden="1" customHeight="1">
      <c r="AB439" s="156"/>
    </row>
    <row r="440" spans="28:28" ht="12.5" hidden="1" customHeight="1">
      <c r="AB440" s="156"/>
    </row>
    <row r="441" spans="28:28" ht="12.5" hidden="1" customHeight="1">
      <c r="AB441" s="156"/>
    </row>
    <row r="442" spans="28:28" ht="12.5" hidden="1" customHeight="1">
      <c r="AB442" s="156"/>
    </row>
    <row r="443" spans="28:28" ht="12.5" hidden="1" customHeight="1">
      <c r="AB443" s="156"/>
    </row>
    <row r="444" spans="28:28" ht="12.5" hidden="1" customHeight="1">
      <c r="AB444" s="156"/>
    </row>
    <row r="445" spans="28:28" ht="12.5" hidden="1" customHeight="1">
      <c r="AB445" s="156"/>
    </row>
    <row r="446" spans="28:28" ht="12.5" hidden="1" customHeight="1">
      <c r="AB446" s="156"/>
    </row>
    <row r="447" spans="28:28" ht="12.5" hidden="1" customHeight="1">
      <c r="AB447" s="156"/>
    </row>
    <row r="448" spans="28:28" ht="12.5" hidden="1" customHeight="1">
      <c r="AB448" s="156"/>
    </row>
    <row r="449" spans="28:28" ht="12.5" hidden="1" customHeight="1">
      <c r="AB449" s="156"/>
    </row>
    <row r="450" spans="28:28" ht="12.5" hidden="1" customHeight="1">
      <c r="AB450" s="156"/>
    </row>
    <row r="451" spans="28:28" ht="12.5" hidden="1" customHeight="1">
      <c r="AB451" s="156"/>
    </row>
    <row r="452" spans="28:28" ht="12.5" hidden="1" customHeight="1">
      <c r="AB452" s="156"/>
    </row>
    <row r="453" spans="28:28" ht="12.5" hidden="1" customHeight="1">
      <c r="AB453" s="156"/>
    </row>
    <row r="454" spans="28:28" ht="12.5" hidden="1" customHeight="1">
      <c r="AB454" s="156"/>
    </row>
    <row r="455" spans="28:28" ht="12.5" hidden="1" customHeight="1">
      <c r="AB455" s="156"/>
    </row>
    <row r="456" spans="28:28" ht="12.5" hidden="1" customHeight="1">
      <c r="AB456" s="156"/>
    </row>
    <row r="457" spans="28:28" ht="12.5" hidden="1" customHeight="1">
      <c r="AB457" s="156"/>
    </row>
    <row r="458" spans="28:28" ht="12.5" hidden="1" customHeight="1">
      <c r="AB458" s="156"/>
    </row>
    <row r="459" spans="28:28" ht="12.5" hidden="1" customHeight="1">
      <c r="AB459" s="156"/>
    </row>
    <row r="460" spans="28:28" ht="12.5" hidden="1" customHeight="1">
      <c r="AB460" s="156"/>
    </row>
    <row r="461" spans="28:28" ht="12.5" hidden="1" customHeight="1">
      <c r="AB461" s="156"/>
    </row>
    <row r="462" spans="28:28" ht="12.5" hidden="1" customHeight="1">
      <c r="AB462" s="156"/>
    </row>
    <row r="463" spans="28:28" ht="12.5" hidden="1" customHeight="1">
      <c r="AB463" s="156"/>
    </row>
    <row r="464" spans="28:28" ht="12.5" hidden="1" customHeight="1">
      <c r="AB464" s="156"/>
    </row>
    <row r="465" spans="28:28" ht="12.5" hidden="1" customHeight="1">
      <c r="AB465" s="156"/>
    </row>
    <row r="466" spans="28:28" ht="12.5" hidden="1" customHeight="1">
      <c r="AB466" s="156"/>
    </row>
    <row r="467" spans="28:28" ht="12.5" hidden="1" customHeight="1">
      <c r="AB467" s="156"/>
    </row>
    <row r="468" spans="28:28" ht="12.5" hidden="1" customHeight="1">
      <c r="AB468" s="156"/>
    </row>
    <row r="469" spans="28:28" ht="12.5" hidden="1" customHeight="1">
      <c r="AB469" s="156"/>
    </row>
    <row r="470" spans="28:28" ht="12.5" hidden="1" customHeight="1">
      <c r="AB470" s="156"/>
    </row>
    <row r="471" spans="28:28" ht="12.5" hidden="1" customHeight="1">
      <c r="AB471" s="156"/>
    </row>
    <row r="472" spans="28:28" ht="12.5" hidden="1" customHeight="1">
      <c r="AB472" s="156"/>
    </row>
    <row r="473" spans="28:28" ht="12.5" hidden="1" customHeight="1">
      <c r="AB473" s="156"/>
    </row>
    <row r="474" spans="28:28" ht="12.5" hidden="1" customHeight="1">
      <c r="AB474" s="156"/>
    </row>
    <row r="475" spans="28:28" ht="12.5" hidden="1" customHeight="1">
      <c r="AB475" s="156"/>
    </row>
    <row r="476" spans="28:28" ht="12.5" hidden="1" customHeight="1">
      <c r="AB476" s="156"/>
    </row>
    <row r="477" spans="28:28" ht="12.5" hidden="1" customHeight="1">
      <c r="AB477" s="156"/>
    </row>
    <row r="478" spans="28:28" ht="12.5" hidden="1" customHeight="1">
      <c r="AB478" s="156"/>
    </row>
    <row r="479" spans="28:28" ht="12.5" hidden="1" customHeight="1">
      <c r="AB479" s="156"/>
    </row>
    <row r="480" spans="28:28" ht="12.5" hidden="1" customHeight="1">
      <c r="AB480" s="156"/>
    </row>
    <row r="481" spans="28:28" ht="12.5" hidden="1" customHeight="1">
      <c r="AB481" s="156"/>
    </row>
    <row r="482" spans="28:28" ht="12.5" hidden="1" customHeight="1">
      <c r="AB482" s="156"/>
    </row>
    <row r="483" spans="28:28" ht="12.5" hidden="1" customHeight="1">
      <c r="AB483" s="156"/>
    </row>
    <row r="484" spans="28:28" ht="12.5" hidden="1" customHeight="1">
      <c r="AB484" s="156"/>
    </row>
    <row r="485" spans="28:28" ht="12.5" hidden="1" customHeight="1">
      <c r="AB485" s="156"/>
    </row>
    <row r="486" spans="28:28" ht="12.5" hidden="1" customHeight="1">
      <c r="AB486" s="156"/>
    </row>
    <row r="487" spans="28:28" ht="12.5" hidden="1" customHeight="1">
      <c r="AB487" s="156"/>
    </row>
    <row r="488" spans="28:28" ht="12.5" hidden="1" customHeight="1">
      <c r="AB488" s="156"/>
    </row>
    <row r="489" spans="28:28" ht="12.5" hidden="1" customHeight="1">
      <c r="AB489" s="156"/>
    </row>
    <row r="490" spans="28:28" ht="12.5" hidden="1" customHeight="1">
      <c r="AB490" s="156"/>
    </row>
    <row r="491" spans="28:28" ht="12.5" hidden="1" customHeight="1">
      <c r="AB491" s="156"/>
    </row>
    <row r="492" spans="28:28" ht="12.5" hidden="1" customHeight="1">
      <c r="AB492" s="156"/>
    </row>
    <row r="493" spans="28:28" ht="12.5" hidden="1" customHeight="1">
      <c r="AB493" s="156"/>
    </row>
    <row r="494" spans="28:28" ht="12.5" hidden="1" customHeight="1">
      <c r="AB494" s="156"/>
    </row>
    <row r="495" spans="28:28" ht="12.5" hidden="1" customHeight="1">
      <c r="AB495" s="156"/>
    </row>
    <row r="496" spans="28:28" ht="12.5" hidden="1" customHeight="1">
      <c r="AB496" s="156"/>
    </row>
    <row r="497" spans="28:28" ht="12.5" hidden="1" customHeight="1">
      <c r="AB497" s="156"/>
    </row>
    <row r="498" spans="28:28" ht="12.5" hidden="1" customHeight="1">
      <c r="AB498" s="156"/>
    </row>
    <row r="499" spans="28:28" ht="12.5" hidden="1" customHeight="1">
      <c r="AB499" s="156"/>
    </row>
    <row r="500" spans="28:28" ht="12.5" hidden="1" customHeight="1">
      <c r="AB500" s="156"/>
    </row>
    <row r="501" spans="28:28" ht="12.5" hidden="1" customHeight="1">
      <c r="AB501" s="156"/>
    </row>
    <row r="502" spans="28:28" ht="12.5" hidden="1" customHeight="1">
      <c r="AB502" s="156"/>
    </row>
    <row r="503" spans="28:28" ht="12.5" hidden="1" customHeight="1">
      <c r="AB503" s="156"/>
    </row>
    <row r="504" spans="28:28" ht="12.5" hidden="1" customHeight="1">
      <c r="AB504" s="156"/>
    </row>
    <row r="505" spans="28:28" ht="12.5" hidden="1" customHeight="1">
      <c r="AB505" s="156"/>
    </row>
    <row r="506" spans="28:28" ht="12.5" hidden="1" customHeight="1">
      <c r="AB506" s="156"/>
    </row>
    <row r="507" spans="28:28" ht="12.5" hidden="1" customHeight="1">
      <c r="AB507" s="156"/>
    </row>
    <row r="508" spans="28:28" ht="12.5" hidden="1" customHeight="1">
      <c r="AB508" s="156"/>
    </row>
    <row r="509" spans="28:28" ht="12.5" hidden="1" customHeight="1">
      <c r="AB509" s="156"/>
    </row>
    <row r="510" spans="28:28" ht="12.5" hidden="1" customHeight="1">
      <c r="AB510" s="156"/>
    </row>
    <row r="511" spans="28:28" ht="12.5" hidden="1" customHeight="1">
      <c r="AB511" s="156"/>
    </row>
    <row r="512" spans="28:28" ht="12.5" hidden="1" customHeight="1">
      <c r="AB512" s="156"/>
    </row>
    <row r="513" spans="28:28" ht="12.5" hidden="1" customHeight="1">
      <c r="AB513" s="156"/>
    </row>
    <row r="514" spans="28:28" ht="12.5" hidden="1" customHeight="1">
      <c r="AB514" s="156"/>
    </row>
    <row r="515" spans="28:28" ht="12.5" hidden="1" customHeight="1">
      <c r="AB515" s="156"/>
    </row>
    <row r="516" spans="28:28" ht="12.5" hidden="1" customHeight="1">
      <c r="AB516" s="156"/>
    </row>
    <row r="517" spans="28:28" ht="12.5" hidden="1" customHeight="1">
      <c r="AB517" s="156"/>
    </row>
    <row r="518" spans="28:28" ht="12.5" hidden="1" customHeight="1">
      <c r="AB518" s="156"/>
    </row>
    <row r="519" spans="28:28" ht="12.5" hidden="1" customHeight="1">
      <c r="AB519" s="156"/>
    </row>
    <row r="520" spans="28:28" ht="12.5" hidden="1" customHeight="1">
      <c r="AB520" s="156"/>
    </row>
    <row r="521" spans="28:28" ht="12.5" hidden="1" customHeight="1">
      <c r="AB521" s="156"/>
    </row>
    <row r="522" spans="28:28" ht="12.5" hidden="1" customHeight="1">
      <c r="AB522" s="156"/>
    </row>
    <row r="523" spans="28:28" ht="12.5" hidden="1" customHeight="1">
      <c r="AB523" s="156"/>
    </row>
    <row r="524" spans="28:28" ht="12.5" hidden="1" customHeight="1">
      <c r="AB524" s="156"/>
    </row>
    <row r="525" spans="28:28" ht="12.5" hidden="1" customHeight="1">
      <c r="AB525" s="156"/>
    </row>
    <row r="526" spans="28:28" ht="12.5" hidden="1" customHeight="1">
      <c r="AB526" s="156"/>
    </row>
    <row r="527" spans="28:28" ht="12.5" hidden="1" customHeight="1">
      <c r="AB527" s="156"/>
    </row>
    <row r="528" spans="28:28" ht="12.5" hidden="1" customHeight="1">
      <c r="AB528" s="156"/>
    </row>
    <row r="529" spans="28:28" ht="12.5" hidden="1" customHeight="1">
      <c r="AB529" s="156"/>
    </row>
    <row r="530" spans="28:28" ht="12.5" hidden="1" customHeight="1">
      <c r="AB530" s="156"/>
    </row>
    <row r="531" spans="28:28" ht="12.5" hidden="1" customHeight="1">
      <c r="AB531" s="156"/>
    </row>
    <row r="532" spans="28:28" ht="12.5" hidden="1" customHeight="1">
      <c r="AB532" s="156"/>
    </row>
    <row r="533" spans="28:28" ht="12.5" hidden="1" customHeight="1">
      <c r="AB533" s="156"/>
    </row>
    <row r="534" spans="28:28" ht="12.5" hidden="1" customHeight="1">
      <c r="AB534" s="156"/>
    </row>
    <row r="535" spans="28:28" ht="12.5" hidden="1" customHeight="1">
      <c r="AB535" s="156"/>
    </row>
    <row r="536" spans="28:28" ht="12.5" hidden="1" customHeight="1">
      <c r="AB536" s="156"/>
    </row>
    <row r="537" spans="28:28" ht="12.5" hidden="1" customHeight="1">
      <c r="AB537" s="156"/>
    </row>
    <row r="538" spans="28:28" ht="12.5" hidden="1" customHeight="1">
      <c r="AB538" s="156"/>
    </row>
    <row r="539" spans="28:28" ht="12.5" hidden="1" customHeight="1">
      <c r="AB539" s="156"/>
    </row>
    <row r="540" spans="28:28" ht="12.5" hidden="1" customHeight="1">
      <c r="AB540" s="156"/>
    </row>
    <row r="541" spans="28:28" ht="12.5" hidden="1" customHeight="1">
      <c r="AB541" s="156"/>
    </row>
    <row r="542" spans="28:28" ht="12.5" hidden="1" customHeight="1">
      <c r="AB542" s="156"/>
    </row>
    <row r="543" spans="28:28" ht="12.5" hidden="1" customHeight="1">
      <c r="AB543" s="156"/>
    </row>
    <row r="544" spans="28:28" ht="12.5" hidden="1" customHeight="1">
      <c r="AB544" s="156"/>
    </row>
    <row r="545" spans="28:28" ht="12.5" hidden="1" customHeight="1">
      <c r="AB545" s="156"/>
    </row>
    <row r="546" spans="28:28" ht="12.5" hidden="1" customHeight="1">
      <c r="AB546" s="156"/>
    </row>
    <row r="547" spans="28:28" ht="12.5" hidden="1" customHeight="1">
      <c r="AB547" s="156"/>
    </row>
    <row r="548" spans="28:28" ht="12.5" hidden="1" customHeight="1">
      <c r="AB548" s="156"/>
    </row>
    <row r="549" spans="28:28" ht="12.5" hidden="1" customHeight="1">
      <c r="AB549" s="156"/>
    </row>
    <row r="550" spans="28:28" ht="12.5" hidden="1" customHeight="1">
      <c r="AB550" s="156"/>
    </row>
    <row r="551" spans="28:28" ht="12.5" hidden="1" customHeight="1">
      <c r="AB551" s="156"/>
    </row>
    <row r="552" spans="28:28" ht="12.5" hidden="1" customHeight="1">
      <c r="AB552" s="156"/>
    </row>
    <row r="553" spans="28:28" ht="12.5" hidden="1" customHeight="1">
      <c r="AB553" s="156"/>
    </row>
    <row r="554" spans="28:28" ht="12.5" hidden="1" customHeight="1">
      <c r="AB554" s="156"/>
    </row>
    <row r="555" spans="28:28" ht="12.5" hidden="1" customHeight="1">
      <c r="AB555" s="156"/>
    </row>
    <row r="556" spans="28:28" ht="12.5" hidden="1" customHeight="1">
      <c r="AB556" s="156"/>
    </row>
    <row r="557" spans="28:28" ht="12.5" hidden="1" customHeight="1">
      <c r="AB557" s="156"/>
    </row>
    <row r="558" spans="28:28" ht="12.5" hidden="1" customHeight="1">
      <c r="AB558" s="156"/>
    </row>
    <row r="559" spans="28:28" ht="12.5" hidden="1" customHeight="1">
      <c r="AB559" s="156"/>
    </row>
    <row r="560" spans="28:28" ht="12.5" hidden="1" customHeight="1">
      <c r="AB560" s="156"/>
    </row>
    <row r="561" spans="28:28" ht="12.5" hidden="1" customHeight="1">
      <c r="AB561" s="156"/>
    </row>
    <row r="562" spans="28:28" ht="12.5" hidden="1" customHeight="1">
      <c r="AB562" s="156"/>
    </row>
    <row r="563" spans="28:28" ht="12.5" hidden="1" customHeight="1">
      <c r="AB563" s="156"/>
    </row>
    <row r="564" spans="28:28" ht="12.5" hidden="1" customHeight="1">
      <c r="AB564" s="156"/>
    </row>
    <row r="565" spans="28:28" ht="12.5" hidden="1" customHeight="1">
      <c r="AB565" s="156"/>
    </row>
    <row r="566" spans="28:28" ht="12.5" hidden="1" customHeight="1">
      <c r="AB566" s="156"/>
    </row>
    <row r="567" spans="28:28" ht="12.5" hidden="1" customHeight="1">
      <c r="AB567" s="156"/>
    </row>
    <row r="568" spans="28:28" ht="12.5" hidden="1" customHeight="1">
      <c r="AB568" s="156"/>
    </row>
    <row r="569" spans="28:28" ht="12.5" hidden="1" customHeight="1">
      <c r="AB569" s="156"/>
    </row>
    <row r="570" spans="28:28" ht="12.5" hidden="1" customHeight="1">
      <c r="AB570" s="156"/>
    </row>
    <row r="571" spans="28:28" ht="12.5" hidden="1" customHeight="1">
      <c r="AB571" s="156"/>
    </row>
    <row r="572" spans="28:28" ht="12.5" hidden="1" customHeight="1">
      <c r="AB572" s="156"/>
    </row>
    <row r="573" spans="28:28" ht="12.5" hidden="1" customHeight="1">
      <c r="AB573" s="156"/>
    </row>
    <row r="574" spans="28:28" ht="12.5" hidden="1" customHeight="1">
      <c r="AB574" s="156"/>
    </row>
    <row r="575" spans="28:28" ht="12.5" hidden="1" customHeight="1">
      <c r="AB575" s="156"/>
    </row>
    <row r="576" spans="28:28" ht="12.5" hidden="1" customHeight="1">
      <c r="AB576" s="156"/>
    </row>
    <row r="577" spans="28:28" ht="12.5" hidden="1" customHeight="1">
      <c r="AB577" s="156"/>
    </row>
    <row r="578" spans="28:28" ht="12.5" hidden="1" customHeight="1">
      <c r="AB578" s="156"/>
    </row>
    <row r="579" spans="28:28" ht="12.5" hidden="1" customHeight="1">
      <c r="AB579" s="156"/>
    </row>
    <row r="580" spans="28:28" ht="12.5" hidden="1" customHeight="1">
      <c r="AB580" s="156"/>
    </row>
    <row r="581" spans="28:28" ht="12.5" hidden="1" customHeight="1">
      <c r="AB581" s="156"/>
    </row>
    <row r="582" spans="28:28" ht="12.5" hidden="1" customHeight="1">
      <c r="AB582" s="156"/>
    </row>
    <row r="583" spans="28:28" ht="12.5" hidden="1" customHeight="1">
      <c r="AB583" s="156"/>
    </row>
    <row r="584" spans="28:28" ht="12.5" hidden="1" customHeight="1">
      <c r="AB584" s="156"/>
    </row>
    <row r="585" spans="28:28" ht="12.5" hidden="1" customHeight="1">
      <c r="AB585" s="156"/>
    </row>
    <row r="586" spans="28:28" ht="12.5" hidden="1" customHeight="1">
      <c r="AB586" s="156"/>
    </row>
    <row r="587" spans="28:28" ht="12.5" hidden="1" customHeight="1">
      <c r="AB587" s="156"/>
    </row>
    <row r="588" spans="28:28" ht="12.5" hidden="1" customHeight="1">
      <c r="AB588" s="156"/>
    </row>
    <row r="589" spans="28:28" ht="12.5" hidden="1" customHeight="1">
      <c r="AB589" s="156"/>
    </row>
    <row r="590" spans="28:28" ht="12.5" hidden="1" customHeight="1">
      <c r="AB590" s="156"/>
    </row>
    <row r="591" spans="28:28" ht="12.5" hidden="1" customHeight="1">
      <c r="AB591" s="156"/>
    </row>
    <row r="592" spans="28:28" ht="12.5" hidden="1" customHeight="1">
      <c r="AB592" s="156"/>
    </row>
    <row r="593" spans="28:28" ht="12.5" hidden="1" customHeight="1">
      <c r="AB593" s="156"/>
    </row>
    <row r="594" spans="28:28" ht="12.5" hidden="1" customHeight="1">
      <c r="AB594" s="156"/>
    </row>
    <row r="595" spans="28:28" ht="12.5" hidden="1" customHeight="1">
      <c r="AB595" s="156"/>
    </row>
    <row r="596" spans="28:28" ht="12.5" hidden="1" customHeight="1">
      <c r="AB596" s="156"/>
    </row>
    <row r="597" spans="28:28" ht="12.5" hidden="1" customHeight="1">
      <c r="AB597" s="156"/>
    </row>
    <row r="598" spans="28:28" ht="12.5" hidden="1" customHeight="1">
      <c r="AB598" s="156"/>
    </row>
    <row r="599" spans="28:28" ht="12.5" hidden="1" customHeight="1">
      <c r="AB599" s="156"/>
    </row>
    <row r="600" spans="28:28" ht="12.5" hidden="1" customHeight="1">
      <c r="AB600" s="156"/>
    </row>
    <row r="601" spans="28:28" ht="12.5" hidden="1" customHeight="1">
      <c r="AB601" s="156"/>
    </row>
    <row r="602" spans="28:28" ht="12.5" hidden="1" customHeight="1">
      <c r="AB602" s="156"/>
    </row>
    <row r="603" spans="28:28" ht="12.5" hidden="1" customHeight="1">
      <c r="AB603" s="156"/>
    </row>
    <row r="604" spans="28:28" ht="12.5" hidden="1" customHeight="1">
      <c r="AB604" s="156"/>
    </row>
    <row r="605" spans="28:28" ht="12.5" hidden="1" customHeight="1">
      <c r="AB605" s="156"/>
    </row>
    <row r="606" spans="28:28" ht="12.5" hidden="1" customHeight="1">
      <c r="AB606" s="156"/>
    </row>
    <row r="607" spans="28:28" ht="12.5" hidden="1" customHeight="1">
      <c r="AB607" s="156"/>
    </row>
    <row r="608" spans="28:28" ht="12.5" hidden="1" customHeight="1">
      <c r="AB608" s="156"/>
    </row>
    <row r="609" spans="28:28" ht="12.5" hidden="1" customHeight="1">
      <c r="AB609" s="156"/>
    </row>
    <row r="610" spans="28:28" ht="12.5" hidden="1" customHeight="1">
      <c r="AB610" s="156"/>
    </row>
    <row r="611" spans="28:28" ht="12.5" hidden="1" customHeight="1">
      <c r="AB611" s="156"/>
    </row>
    <row r="612" spans="28:28" ht="12.5" hidden="1" customHeight="1">
      <c r="AB612" s="156"/>
    </row>
    <row r="613" spans="28:28" ht="12.5" hidden="1" customHeight="1">
      <c r="AB613" s="156"/>
    </row>
    <row r="614" spans="28:28" ht="12.5" hidden="1" customHeight="1">
      <c r="AB614" s="156"/>
    </row>
    <row r="615" spans="28:28" ht="12.5" hidden="1" customHeight="1">
      <c r="AB615" s="156"/>
    </row>
    <row r="616" spans="28:28" ht="12.5" hidden="1" customHeight="1">
      <c r="AB616" s="156"/>
    </row>
    <row r="617" spans="28:28" ht="12.5" hidden="1" customHeight="1">
      <c r="AB617" s="156"/>
    </row>
    <row r="618" spans="28:28" ht="12.5" hidden="1" customHeight="1">
      <c r="AB618" s="156"/>
    </row>
    <row r="619" spans="28:28" ht="12.5" hidden="1" customHeight="1">
      <c r="AB619" s="156"/>
    </row>
    <row r="620" spans="28:28" ht="12.5" hidden="1" customHeight="1">
      <c r="AB620" s="156"/>
    </row>
    <row r="621" spans="28:28" ht="12.5" hidden="1" customHeight="1">
      <c r="AB621" s="156"/>
    </row>
    <row r="622" spans="28:28" ht="12.5" hidden="1" customHeight="1">
      <c r="AB622" s="156"/>
    </row>
    <row r="623" spans="28:28" ht="12.5" hidden="1" customHeight="1">
      <c r="AB623" s="156"/>
    </row>
    <row r="624" spans="28:28" ht="12.5" hidden="1" customHeight="1">
      <c r="AB624" s="156"/>
    </row>
    <row r="625" spans="28:28" ht="12.5" hidden="1" customHeight="1">
      <c r="AB625" s="156"/>
    </row>
    <row r="626" spans="28:28" ht="12.5" hidden="1" customHeight="1">
      <c r="AB626" s="156"/>
    </row>
    <row r="627" spans="28:28" ht="12.5" hidden="1" customHeight="1">
      <c r="AB627" s="156"/>
    </row>
    <row r="628" spans="28:28" ht="12.5" hidden="1" customHeight="1">
      <c r="AB628" s="156"/>
    </row>
    <row r="629" spans="28:28" ht="12.5" hidden="1" customHeight="1">
      <c r="AB629" s="156"/>
    </row>
    <row r="630" spans="28:28" ht="12.5" hidden="1" customHeight="1">
      <c r="AB630" s="156"/>
    </row>
    <row r="631" spans="28:28" ht="12.5" hidden="1" customHeight="1">
      <c r="AB631" s="156"/>
    </row>
    <row r="632" spans="28:28" ht="12.5" hidden="1" customHeight="1">
      <c r="AB632" s="156"/>
    </row>
    <row r="633" spans="28:28" ht="12.5" hidden="1" customHeight="1">
      <c r="AB633" s="156"/>
    </row>
    <row r="634" spans="28:28" ht="12.5" hidden="1" customHeight="1">
      <c r="AB634" s="156"/>
    </row>
    <row r="635" spans="28:28" ht="12.5" hidden="1" customHeight="1">
      <c r="AB635" s="156"/>
    </row>
    <row r="636" spans="28:28" ht="12.5" hidden="1" customHeight="1">
      <c r="AB636" s="156"/>
    </row>
    <row r="637" spans="28:28" ht="12.5" hidden="1" customHeight="1">
      <c r="AB637" s="156"/>
    </row>
    <row r="638" spans="28:28" ht="12.5" hidden="1" customHeight="1">
      <c r="AB638" s="156"/>
    </row>
    <row r="639" spans="28:28" ht="12.5" hidden="1" customHeight="1">
      <c r="AB639" s="156"/>
    </row>
    <row r="640" spans="28:28" ht="12.5" hidden="1" customHeight="1">
      <c r="AB640" s="156"/>
    </row>
    <row r="641" spans="28:28" ht="12.5" hidden="1" customHeight="1">
      <c r="AB641" s="156"/>
    </row>
    <row r="642" spans="28:28" ht="12.5" hidden="1" customHeight="1">
      <c r="AB642" s="156"/>
    </row>
    <row r="643" spans="28:28" ht="12.5" hidden="1" customHeight="1">
      <c r="AB643" s="156"/>
    </row>
    <row r="644" spans="28:28" ht="12.5" hidden="1" customHeight="1">
      <c r="AB644" s="156"/>
    </row>
    <row r="645" spans="28:28" ht="12.5" hidden="1" customHeight="1">
      <c r="AB645" s="156"/>
    </row>
    <row r="646" spans="28:28" ht="12.5" hidden="1" customHeight="1">
      <c r="AB646" s="156"/>
    </row>
    <row r="647" spans="28:28" ht="12.5" hidden="1" customHeight="1">
      <c r="AB647" s="156"/>
    </row>
    <row r="648" spans="28:28" ht="12.5" hidden="1" customHeight="1">
      <c r="AB648" s="156"/>
    </row>
    <row r="649" spans="28:28" ht="12.5" hidden="1" customHeight="1">
      <c r="AB649" s="156"/>
    </row>
    <row r="650" spans="28:28" ht="12.5" hidden="1" customHeight="1">
      <c r="AB650" s="156"/>
    </row>
    <row r="651" spans="28:28" ht="12.5" hidden="1" customHeight="1">
      <c r="AB651" s="156"/>
    </row>
    <row r="652" spans="28:28" ht="12.5" hidden="1" customHeight="1">
      <c r="AB652" s="156"/>
    </row>
    <row r="653" spans="28:28" ht="12.5" hidden="1" customHeight="1">
      <c r="AB653" s="156"/>
    </row>
    <row r="654" spans="28:28" ht="12.5" hidden="1" customHeight="1">
      <c r="AB654" s="156"/>
    </row>
    <row r="655" spans="28:28" ht="12.5" hidden="1" customHeight="1">
      <c r="AB655" s="156"/>
    </row>
    <row r="656" spans="28:28" ht="12.5" hidden="1" customHeight="1">
      <c r="AB656" s="156"/>
    </row>
    <row r="657" spans="28:28" ht="12.5" hidden="1" customHeight="1">
      <c r="AB657" s="156"/>
    </row>
    <row r="658" spans="28:28" ht="12.5" hidden="1" customHeight="1">
      <c r="AB658" s="156"/>
    </row>
    <row r="659" spans="28:28" ht="12.5" hidden="1" customHeight="1">
      <c r="AB659" s="156"/>
    </row>
    <row r="660" spans="28:28" ht="12.5" hidden="1" customHeight="1">
      <c r="AB660" s="156"/>
    </row>
    <row r="661" spans="28:28" ht="12.5" hidden="1" customHeight="1">
      <c r="AB661" s="156"/>
    </row>
    <row r="662" spans="28:28" ht="12.5" hidden="1" customHeight="1">
      <c r="AB662" s="156"/>
    </row>
    <row r="663" spans="28:28" ht="12.5" hidden="1" customHeight="1">
      <c r="AB663" s="156"/>
    </row>
    <row r="664" spans="28:28" ht="12.5" hidden="1" customHeight="1">
      <c r="AB664" s="156"/>
    </row>
    <row r="665" spans="28:28" ht="12.5" hidden="1" customHeight="1">
      <c r="AB665" s="156"/>
    </row>
    <row r="666" spans="28:28" ht="12.5" hidden="1" customHeight="1">
      <c r="AB666" s="156"/>
    </row>
    <row r="667" spans="28:28" ht="12.5" hidden="1" customHeight="1">
      <c r="AB667" s="156"/>
    </row>
    <row r="668" spans="28:28" ht="12.5" hidden="1" customHeight="1">
      <c r="AB668" s="156"/>
    </row>
    <row r="669" spans="28:28" ht="12.5" hidden="1" customHeight="1">
      <c r="AB669" s="156"/>
    </row>
    <row r="670" spans="28:28" ht="12.5" hidden="1" customHeight="1">
      <c r="AB670" s="156"/>
    </row>
    <row r="671" spans="28:28" ht="12.5" hidden="1" customHeight="1">
      <c r="AB671" s="156"/>
    </row>
    <row r="672" spans="28:28" ht="12.5" hidden="1" customHeight="1">
      <c r="AB672" s="156"/>
    </row>
    <row r="673" spans="28:28" ht="12.5" hidden="1" customHeight="1">
      <c r="AB673" s="156"/>
    </row>
    <row r="674" spans="28:28" ht="12.5" hidden="1" customHeight="1">
      <c r="AB674" s="156"/>
    </row>
    <row r="675" spans="28:28" ht="12.5" hidden="1" customHeight="1">
      <c r="AB675" s="156"/>
    </row>
    <row r="676" spans="28:28" ht="12.5" hidden="1" customHeight="1">
      <c r="AB676" s="156"/>
    </row>
    <row r="677" spans="28:28" ht="12.5" hidden="1" customHeight="1">
      <c r="AB677" s="156"/>
    </row>
    <row r="678" spans="28:28" ht="12.5" hidden="1" customHeight="1">
      <c r="AB678" s="156"/>
    </row>
    <row r="679" spans="28:28" ht="12.5" hidden="1" customHeight="1">
      <c r="AB679" s="156"/>
    </row>
    <row r="680" spans="28:28" ht="12.5" hidden="1" customHeight="1">
      <c r="AB680" s="156"/>
    </row>
    <row r="681" spans="28:28" ht="12.5" hidden="1" customHeight="1">
      <c r="AB681" s="156"/>
    </row>
    <row r="682" spans="28:28" ht="12.5" hidden="1" customHeight="1">
      <c r="AB682" s="156"/>
    </row>
    <row r="683" spans="28:28" ht="12.5" hidden="1" customHeight="1">
      <c r="AB683" s="156"/>
    </row>
    <row r="684" spans="28:28" ht="12.5" hidden="1" customHeight="1">
      <c r="AB684" s="156"/>
    </row>
    <row r="685" spans="28:28" ht="12.5" hidden="1" customHeight="1">
      <c r="AB685" s="156"/>
    </row>
    <row r="686" spans="28:28" ht="12.5" hidden="1" customHeight="1">
      <c r="AB686" s="156"/>
    </row>
    <row r="687" spans="28:28" ht="12.5" hidden="1" customHeight="1">
      <c r="AB687" s="156"/>
    </row>
    <row r="688" spans="28:28" ht="12.5" hidden="1" customHeight="1">
      <c r="AB688" s="156"/>
    </row>
    <row r="689" spans="28:28" ht="12.5" hidden="1" customHeight="1">
      <c r="AB689" s="156"/>
    </row>
    <row r="690" spans="28:28" ht="12.5" hidden="1" customHeight="1">
      <c r="AB690" s="156"/>
    </row>
    <row r="691" spans="28:28" ht="12.5" hidden="1" customHeight="1">
      <c r="AB691" s="156"/>
    </row>
    <row r="692" spans="28:28" ht="12.5" hidden="1" customHeight="1">
      <c r="AB692" s="156"/>
    </row>
    <row r="693" spans="28:28" ht="12.5" hidden="1" customHeight="1">
      <c r="AB693" s="156"/>
    </row>
    <row r="694" spans="28:28" ht="12.5" hidden="1" customHeight="1">
      <c r="AB694" s="156"/>
    </row>
    <row r="695" spans="28:28" ht="12.5" hidden="1" customHeight="1">
      <c r="AB695" s="156"/>
    </row>
    <row r="696" spans="28:28" ht="12.5" hidden="1" customHeight="1">
      <c r="AB696" s="156"/>
    </row>
    <row r="697" spans="28:28" ht="12.5" hidden="1" customHeight="1">
      <c r="AB697" s="156"/>
    </row>
    <row r="698" spans="28:28" ht="12.5" hidden="1" customHeight="1">
      <c r="AB698" s="156"/>
    </row>
    <row r="699" spans="28:28" ht="12.5" hidden="1" customHeight="1">
      <c r="AB699" s="156"/>
    </row>
    <row r="700" spans="28:28" ht="12.5" hidden="1" customHeight="1">
      <c r="AB700" s="156"/>
    </row>
    <row r="701" spans="28:28" ht="12.5" hidden="1" customHeight="1">
      <c r="AB701" s="156"/>
    </row>
    <row r="702" spans="28:28" ht="12.5" hidden="1" customHeight="1">
      <c r="AB702" s="156"/>
    </row>
    <row r="703" spans="28:28" ht="12.5" hidden="1" customHeight="1">
      <c r="AB703" s="156"/>
    </row>
    <row r="704" spans="28:28" ht="12.5" hidden="1" customHeight="1">
      <c r="AB704" s="156"/>
    </row>
    <row r="705" spans="28:28" ht="12.5" hidden="1" customHeight="1">
      <c r="AB705" s="156"/>
    </row>
    <row r="706" spans="28:28" ht="12.5" hidden="1" customHeight="1">
      <c r="AB706" s="156"/>
    </row>
    <row r="707" spans="28:28" ht="12.5" hidden="1" customHeight="1">
      <c r="AB707" s="156"/>
    </row>
    <row r="708" spans="28:28" ht="12.5" hidden="1" customHeight="1">
      <c r="AB708" s="156"/>
    </row>
    <row r="709" spans="28:28" ht="12.5" hidden="1" customHeight="1">
      <c r="AB709" s="156"/>
    </row>
    <row r="710" spans="28:28" ht="12.5" hidden="1" customHeight="1">
      <c r="AB710" s="156"/>
    </row>
    <row r="711" spans="28:28" ht="12.5" hidden="1" customHeight="1">
      <c r="AB711" s="156"/>
    </row>
    <row r="712" spans="28:28" ht="12.5" hidden="1" customHeight="1">
      <c r="AB712" s="156"/>
    </row>
    <row r="713" spans="28:28" ht="12.5" hidden="1" customHeight="1">
      <c r="AB713" s="156"/>
    </row>
    <row r="714" spans="28:28" ht="12.5" hidden="1" customHeight="1">
      <c r="AB714" s="156"/>
    </row>
    <row r="715" spans="28:28" ht="12.5" hidden="1" customHeight="1">
      <c r="AB715" s="156"/>
    </row>
    <row r="716" spans="28:28" ht="12.5" hidden="1" customHeight="1">
      <c r="AB716" s="156"/>
    </row>
    <row r="717" spans="28:28" ht="12.5" hidden="1" customHeight="1">
      <c r="AB717" s="156"/>
    </row>
    <row r="718" spans="28:28" ht="12.5" hidden="1" customHeight="1">
      <c r="AB718" s="156"/>
    </row>
    <row r="719" spans="28:28" ht="12.5" hidden="1" customHeight="1">
      <c r="AB719" s="156"/>
    </row>
    <row r="720" spans="28:28" ht="12.5" hidden="1" customHeight="1">
      <c r="AB720" s="156"/>
    </row>
    <row r="721" spans="28:28" ht="12.5" hidden="1" customHeight="1">
      <c r="AB721" s="156"/>
    </row>
    <row r="722" spans="28:28" ht="12.5" hidden="1" customHeight="1">
      <c r="AB722" s="156"/>
    </row>
    <row r="723" spans="28:28" ht="12.5" hidden="1" customHeight="1">
      <c r="AB723" s="156"/>
    </row>
    <row r="724" spans="28:28" ht="12.5" hidden="1" customHeight="1">
      <c r="AB724" s="156"/>
    </row>
    <row r="725" spans="28:28" ht="12.5" hidden="1" customHeight="1">
      <c r="AB725" s="156"/>
    </row>
    <row r="726" spans="28:28" ht="12.5" hidden="1" customHeight="1">
      <c r="AB726" s="156"/>
    </row>
    <row r="727" spans="28:28" ht="12.5" hidden="1" customHeight="1">
      <c r="AB727" s="156"/>
    </row>
    <row r="728" spans="28:28" ht="12.5" hidden="1" customHeight="1">
      <c r="AB728" s="156"/>
    </row>
    <row r="729" spans="28:28" ht="12.5" hidden="1" customHeight="1">
      <c r="AB729" s="156"/>
    </row>
    <row r="730" spans="28:28" ht="12.5" hidden="1" customHeight="1">
      <c r="AB730" s="156"/>
    </row>
    <row r="731" spans="28:28" ht="12.5" hidden="1" customHeight="1">
      <c r="AB731" s="156"/>
    </row>
    <row r="732" spans="28:28" ht="12.5" hidden="1" customHeight="1">
      <c r="AB732" s="156"/>
    </row>
    <row r="733" spans="28:28" ht="12.5" hidden="1" customHeight="1">
      <c r="AB733" s="156"/>
    </row>
    <row r="734" spans="28:28" ht="12.5" hidden="1" customHeight="1">
      <c r="AB734" s="156"/>
    </row>
    <row r="735" spans="28:28" ht="12.5" hidden="1" customHeight="1">
      <c r="AB735" s="156"/>
    </row>
    <row r="736" spans="28:28" ht="12.5" hidden="1" customHeight="1">
      <c r="AB736" s="156"/>
    </row>
    <row r="737" spans="28:28" ht="12.5" hidden="1" customHeight="1">
      <c r="AB737" s="156"/>
    </row>
    <row r="738" spans="28:28" ht="12.5" hidden="1" customHeight="1">
      <c r="AB738" s="156"/>
    </row>
    <row r="739" spans="28:28" ht="12.5" hidden="1" customHeight="1">
      <c r="AB739" s="156"/>
    </row>
    <row r="740" spans="28:28" ht="12.5" hidden="1" customHeight="1">
      <c r="AB740" s="156"/>
    </row>
    <row r="741" spans="28:28" ht="12.5" hidden="1" customHeight="1">
      <c r="AB741" s="156"/>
    </row>
    <row r="742" spans="28:28" ht="12.5" hidden="1" customHeight="1">
      <c r="AB742" s="156"/>
    </row>
    <row r="743" spans="28:28" ht="12.5" hidden="1" customHeight="1">
      <c r="AB743" s="156"/>
    </row>
    <row r="744" spans="28:28" ht="12.5" hidden="1" customHeight="1">
      <c r="AB744" s="156"/>
    </row>
    <row r="745" spans="28:28" ht="12.5" hidden="1" customHeight="1">
      <c r="AB745" s="156"/>
    </row>
    <row r="746" spans="28:28" ht="12.5" hidden="1" customHeight="1">
      <c r="AB746" s="156"/>
    </row>
    <row r="747" spans="28:28" ht="12.5" hidden="1" customHeight="1">
      <c r="AB747" s="156"/>
    </row>
    <row r="748" spans="28:28" ht="12.5" hidden="1" customHeight="1">
      <c r="AB748" s="156"/>
    </row>
    <row r="749" spans="28:28" ht="12.5" hidden="1" customHeight="1">
      <c r="AB749" s="156"/>
    </row>
    <row r="750" spans="28:28" ht="12.5" hidden="1" customHeight="1">
      <c r="AB750" s="156"/>
    </row>
    <row r="751" spans="28:28" ht="12.5" hidden="1" customHeight="1">
      <c r="AB751" s="156"/>
    </row>
    <row r="752" spans="28:28" ht="12.5" hidden="1" customHeight="1">
      <c r="AB752" s="156"/>
    </row>
    <row r="753" spans="28:28" ht="12.5" hidden="1" customHeight="1">
      <c r="AB753" s="156"/>
    </row>
    <row r="754" spans="28:28" ht="12.5" hidden="1" customHeight="1">
      <c r="AB754" s="156"/>
    </row>
    <row r="755" spans="28:28" ht="12.5" hidden="1" customHeight="1">
      <c r="AB755" s="156"/>
    </row>
    <row r="756" spans="28:28" ht="12.5" hidden="1" customHeight="1">
      <c r="AB756" s="156"/>
    </row>
    <row r="757" spans="28:28" ht="12.5" hidden="1" customHeight="1">
      <c r="AB757" s="156"/>
    </row>
    <row r="758" spans="28:28" ht="12.5" hidden="1" customHeight="1">
      <c r="AB758" s="156"/>
    </row>
    <row r="759" spans="28:28" ht="12.5" hidden="1" customHeight="1">
      <c r="AB759" s="156"/>
    </row>
    <row r="760" spans="28:28" ht="12.5" hidden="1" customHeight="1">
      <c r="AB760" s="156"/>
    </row>
    <row r="761" spans="28:28" ht="12.5" hidden="1" customHeight="1">
      <c r="AB761" s="156"/>
    </row>
    <row r="762" spans="28:28" ht="12.5" hidden="1" customHeight="1">
      <c r="AB762" s="156"/>
    </row>
    <row r="763" spans="28:28" ht="12.5" hidden="1" customHeight="1">
      <c r="AB763" s="156"/>
    </row>
    <row r="764" spans="28:28" ht="12.5" hidden="1" customHeight="1">
      <c r="AB764" s="156"/>
    </row>
    <row r="765" spans="28:28" ht="12.5" hidden="1" customHeight="1">
      <c r="AB765" s="156"/>
    </row>
    <row r="766" spans="28:28" ht="12.5" hidden="1" customHeight="1">
      <c r="AB766" s="156"/>
    </row>
    <row r="767" spans="28:28" ht="12.5" hidden="1" customHeight="1">
      <c r="AB767" s="156"/>
    </row>
    <row r="768" spans="28:28" ht="12.5" hidden="1" customHeight="1">
      <c r="AB768" s="156"/>
    </row>
    <row r="769" spans="28:28" ht="12.5" hidden="1" customHeight="1">
      <c r="AB769" s="156"/>
    </row>
    <row r="770" spans="28:28" ht="12.5" hidden="1" customHeight="1">
      <c r="AB770" s="156"/>
    </row>
    <row r="771" spans="28:28" ht="12.5" hidden="1" customHeight="1">
      <c r="AB771" s="156"/>
    </row>
    <row r="772" spans="28:28" ht="12.5" hidden="1" customHeight="1">
      <c r="AB772" s="156"/>
    </row>
    <row r="773" spans="28:28" ht="12.5" hidden="1" customHeight="1">
      <c r="AB773" s="156"/>
    </row>
    <row r="774" spans="28:28" ht="12.5" hidden="1" customHeight="1">
      <c r="AB774" s="156"/>
    </row>
    <row r="775" spans="28:28" ht="12.5" hidden="1" customHeight="1">
      <c r="AB775" s="156"/>
    </row>
    <row r="776" spans="28:28" ht="12.5" hidden="1" customHeight="1">
      <c r="AB776" s="156"/>
    </row>
    <row r="777" spans="28:28" ht="12.5" hidden="1" customHeight="1">
      <c r="AB777" s="156"/>
    </row>
    <row r="778" spans="28:28" ht="12.5" hidden="1" customHeight="1">
      <c r="AB778" s="156"/>
    </row>
    <row r="779" spans="28:28" ht="12.5" hidden="1" customHeight="1">
      <c r="AB779" s="156"/>
    </row>
    <row r="780" spans="28:28" ht="12.5" hidden="1" customHeight="1">
      <c r="AB780" s="156"/>
    </row>
    <row r="781" spans="28:28" ht="12.5" hidden="1" customHeight="1">
      <c r="AB781" s="156"/>
    </row>
    <row r="782" spans="28:28" ht="12.5" hidden="1" customHeight="1">
      <c r="AB782" s="156"/>
    </row>
    <row r="783" spans="28:28" ht="12.5" hidden="1" customHeight="1">
      <c r="AB783" s="156"/>
    </row>
    <row r="784" spans="28:28" ht="12.5" hidden="1" customHeight="1">
      <c r="AB784" s="156"/>
    </row>
    <row r="785" spans="28:28" ht="12.5" hidden="1" customHeight="1">
      <c r="AB785" s="156"/>
    </row>
    <row r="786" spans="28:28" ht="12.5" hidden="1" customHeight="1">
      <c r="AB786" s="156"/>
    </row>
    <row r="787" spans="28:28" ht="12.5" hidden="1" customHeight="1">
      <c r="AB787" s="156"/>
    </row>
    <row r="788" spans="28:28" ht="12.5" hidden="1" customHeight="1">
      <c r="AB788" s="156"/>
    </row>
    <row r="789" spans="28:28" ht="12.5" hidden="1" customHeight="1">
      <c r="AB789" s="156"/>
    </row>
    <row r="790" spans="28:28" ht="12.5" hidden="1" customHeight="1">
      <c r="AB790" s="156"/>
    </row>
    <row r="791" spans="28:28" ht="12.5" hidden="1" customHeight="1">
      <c r="AB791" s="156"/>
    </row>
    <row r="792" spans="28:28" ht="12.5" hidden="1" customHeight="1">
      <c r="AB792" s="156"/>
    </row>
    <row r="793" spans="28:28" ht="12.5" hidden="1" customHeight="1">
      <c r="AB793" s="156"/>
    </row>
    <row r="794" spans="28:28" ht="12.5" hidden="1" customHeight="1">
      <c r="AB794" s="156"/>
    </row>
    <row r="795" spans="28:28" ht="12.5" hidden="1" customHeight="1">
      <c r="AB795" s="156"/>
    </row>
    <row r="796" spans="28:28" ht="12.5" hidden="1" customHeight="1">
      <c r="AB796" s="156"/>
    </row>
    <row r="797" spans="28:28" ht="12.5" hidden="1" customHeight="1">
      <c r="AB797" s="156"/>
    </row>
    <row r="798" spans="28:28" ht="12.5" hidden="1" customHeight="1">
      <c r="AB798" s="156"/>
    </row>
    <row r="799" spans="28:28" ht="12.5" hidden="1" customHeight="1">
      <c r="AB799" s="156"/>
    </row>
    <row r="800" spans="28:28" ht="12.5" hidden="1" customHeight="1">
      <c r="AB800" s="156"/>
    </row>
    <row r="801" spans="28:28" ht="12.5" hidden="1" customHeight="1">
      <c r="AB801" s="156"/>
    </row>
    <row r="802" spans="28:28" ht="12.5" hidden="1" customHeight="1">
      <c r="AB802" s="156"/>
    </row>
    <row r="803" spans="28:28" ht="12.5" hidden="1" customHeight="1">
      <c r="AB803" s="156"/>
    </row>
    <row r="804" spans="28:28" ht="12.5" hidden="1" customHeight="1">
      <c r="AB804" s="156"/>
    </row>
    <row r="805" spans="28:28" ht="12.5" hidden="1" customHeight="1">
      <c r="AB805" s="156"/>
    </row>
    <row r="806" spans="28:28" ht="12.5" hidden="1" customHeight="1">
      <c r="AB806" s="156"/>
    </row>
    <row r="807" spans="28:28" ht="12.5" hidden="1" customHeight="1">
      <c r="AB807" s="156"/>
    </row>
    <row r="808" spans="28:28" ht="12.5" hidden="1" customHeight="1">
      <c r="AB808" s="156"/>
    </row>
    <row r="809" spans="28:28" ht="12.5" hidden="1" customHeight="1">
      <c r="AB809" s="156"/>
    </row>
    <row r="810" spans="28:28" ht="12.5" hidden="1" customHeight="1">
      <c r="AB810" s="156"/>
    </row>
    <row r="811" spans="28:28" ht="12.5" hidden="1" customHeight="1">
      <c r="AB811" s="156"/>
    </row>
    <row r="812" spans="28:28" ht="12.5" hidden="1" customHeight="1">
      <c r="AB812" s="156"/>
    </row>
    <row r="813" spans="28:28" ht="12.5" hidden="1" customHeight="1">
      <c r="AB813" s="156"/>
    </row>
    <row r="814" spans="28:28" ht="12.5" hidden="1" customHeight="1">
      <c r="AB814" s="156"/>
    </row>
    <row r="815" spans="28:28" ht="12.5" hidden="1" customHeight="1">
      <c r="AB815" s="156"/>
    </row>
    <row r="816" spans="28:28" ht="12.5" hidden="1" customHeight="1">
      <c r="AB816" s="156"/>
    </row>
    <row r="817" spans="28:28" ht="12.5" hidden="1" customHeight="1">
      <c r="AB817" s="156"/>
    </row>
    <row r="818" spans="28:28" ht="12.5" hidden="1" customHeight="1">
      <c r="AB818" s="156"/>
    </row>
    <row r="819" spans="28:28" ht="12.5" hidden="1" customHeight="1">
      <c r="AB819" s="156"/>
    </row>
    <row r="820" spans="28:28" ht="12.5" hidden="1" customHeight="1">
      <c r="AB820" s="156"/>
    </row>
    <row r="821" spans="28:28" ht="12.5" hidden="1" customHeight="1">
      <c r="AB821" s="156"/>
    </row>
    <row r="822" spans="28:28" ht="12.5" hidden="1" customHeight="1">
      <c r="AB822" s="156"/>
    </row>
    <row r="823" spans="28:28" ht="12.5" hidden="1" customHeight="1">
      <c r="AB823" s="156"/>
    </row>
    <row r="824" spans="28:28" ht="12.5" hidden="1" customHeight="1">
      <c r="AB824" s="156"/>
    </row>
    <row r="825" spans="28:28" ht="12.5" hidden="1" customHeight="1">
      <c r="AB825" s="156"/>
    </row>
    <row r="826" spans="28:28" ht="12.5" hidden="1" customHeight="1">
      <c r="AB826" s="156"/>
    </row>
    <row r="827" spans="28:28" ht="12.5" hidden="1" customHeight="1">
      <c r="AB827" s="156"/>
    </row>
    <row r="828" spans="28:28" ht="12.5" hidden="1" customHeight="1">
      <c r="AB828" s="156"/>
    </row>
    <row r="829" spans="28:28" ht="12.5" hidden="1" customHeight="1">
      <c r="AB829" s="156"/>
    </row>
    <row r="830" spans="28:28" ht="12.5" hidden="1" customHeight="1">
      <c r="AB830" s="156"/>
    </row>
    <row r="831" spans="28:28" ht="12.5" hidden="1" customHeight="1">
      <c r="AB831" s="156"/>
    </row>
    <row r="832" spans="28:28" ht="12.5" hidden="1" customHeight="1">
      <c r="AB832" s="156"/>
    </row>
    <row r="833" spans="28:28" ht="12.5" hidden="1" customHeight="1">
      <c r="AB833" s="156"/>
    </row>
    <row r="834" spans="28:28" ht="12.5" hidden="1" customHeight="1">
      <c r="AB834" s="156"/>
    </row>
    <row r="835" spans="28:28" ht="12.5" hidden="1" customHeight="1">
      <c r="AB835" s="156"/>
    </row>
    <row r="836" spans="28:28" ht="12.5" hidden="1" customHeight="1">
      <c r="AB836" s="156"/>
    </row>
    <row r="837" spans="28:28" ht="12.5" hidden="1" customHeight="1">
      <c r="AB837" s="156"/>
    </row>
    <row r="838" spans="28:28" ht="12.5" hidden="1" customHeight="1">
      <c r="AB838" s="156"/>
    </row>
    <row r="839" spans="28:28" ht="12.5" hidden="1" customHeight="1">
      <c r="AB839" s="156"/>
    </row>
    <row r="840" spans="28:28" ht="12.5" hidden="1" customHeight="1">
      <c r="AB840" s="156"/>
    </row>
    <row r="841" spans="28:28" ht="12.5" hidden="1" customHeight="1">
      <c r="AB841" s="156"/>
    </row>
    <row r="842" spans="28:28" ht="12.5" hidden="1" customHeight="1">
      <c r="AB842" s="156"/>
    </row>
    <row r="843" spans="28:28" ht="12.5" hidden="1" customHeight="1">
      <c r="AB843" s="156"/>
    </row>
    <row r="844" spans="28:28" ht="12.5" hidden="1" customHeight="1">
      <c r="AB844" s="156"/>
    </row>
    <row r="845" spans="28:28" ht="12.5" hidden="1" customHeight="1">
      <c r="AB845" s="156"/>
    </row>
    <row r="846" spans="28:28" ht="12.5" hidden="1" customHeight="1">
      <c r="AB846" s="156"/>
    </row>
    <row r="847" spans="28:28" ht="12.5" hidden="1" customHeight="1">
      <c r="AB847" s="156"/>
    </row>
    <row r="848" spans="28:28" ht="12.5" hidden="1" customHeight="1">
      <c r="AB848" s="156"/>
    </row>
    <row r="849" spans="28:28" ht="12.5" hidden="1" customHeight="1">
      <c r="AB849" s="156"/>
    </row>
    <row r="850" spans="28:28" ht="12.5" hidden="1" customHeight="1">
      <c r="AB850" s="156"/>
    </row>
    <row r="851" spans="28:28" ht="12.5" hidden="1" customHeight="1">
      <c r="AB851" s="156"/>
    </row>
    <row r="852" spans="28:28" ht="12.5" hidden="1" customHeight="1">
      <c r="AB852" s="156"/>
    </row>
    <row r="853" spans="28:28" ht="12.5" hidden="1" customHeight="1">
      <c r="AB853" s="156"/>
    </row>
    <row r="854" spans="28:28" ht="12.5" hidden="1" customHeight="1">
      <c r="AB854" s="156"/>
    </row>
    <row r="855" spans="28:28" ht="12.5" hidden="1" customHeight="1">
      <c r="AB855" s="156"/>
    </row>
    <row r="856" spans="28:28" ht="12.5" hidden="1" customHeight="1">
      <c r="AB856" s="156"/>
    </row>
    <row r="857" spans="28:28" ht="12.5" hidden="1" customHeight="1">
      <c r="AB857" s="156"/>
    </row>
    <row r="858" spans="28:28" ht="12.5" hidden="1" customHeight="1">
      <c r="AB858" s="156"/>
    </row>
    <row r="859" spans="28:28" ht="12.5" hidden="1" customHeight="1">
      <c r="AB859" s="156"/>
    </row>
    <row r="860" spans="28:28" ht="12.5" hidden="1" customHeight="1">
      <c r="AB860" s="156"/>
    </row>
    <row r="861" spans="28:28" ht="12.5" hidden="1" customHeight="1">
      <c r="AB861" s="156"/>
    </row>
    <row r="862" spans="28:28" ht="12.5" hidden="1" customHeight="1">
      <c r="AB862" s="156"/>
    </row>
    <row r="863" spans="28:28" ht="12.5" hidden="1" customHeight="1">
      <c r="AB863" s="156"/>
    </row>
    <row r="864" spans="28:28" ht="12.5" hidden="1" customHeight="1">
      <c r="AB864" s="156"/>
    </row>
    <row r="865" spans="28:28" ht="12.5" hidden="1" customHeight="1">
      <c r="AB865" s="156"/>
    </row>
    <row r="866" spans="28:28" ht="12.5" hidden="1" customHeight="1">
      <c r="AB866" s="156"/>
    </row>
    <row r="867" spans="28:28" ht="12.5" hidden="1" customHeight="1">
      <c r="AB867" s="156"/>
    </row>
    <row r="868" spans="28:28" ht="12.5" hidden="1" customHeight="1">
      <c r="AB868" s="156"/>
    </row>
    <row r="869" spans="28:28" ht="12.5" hidden="1" customHeight="1">
      <c r="AB869" s="156"/>
    </row>
    <row r="870" spans="28:28" ht="12.5" hidden="1" customHeight="1">
      <c r="AB870" s="156"/>
    </row>
    <row r="871" spans="28:28" ht="12.5" hidden="1" customHeight="1">
      <c r="AB871" s="156"/>
    </row>
    <row r="872" spans="28:28" ht="12.5" hidden="1" customHeight="1">
      <c r="AB872" s="156"/>
    </row>
    <row r="873" spans="28:28" ht="12.5" hidden="1" customHeight="1">
      <c r="AB873" s="156"/>
    </row>
    <row r="874" spans="28:28" ht="12.5" hidden="1" customHeight="1">
      <c r="AB874" s="156"/>
    </row>
    <row r="875" spans="28:28" ht="12.5" hidden="1" customHeight="1">
      <c r="AB875" s="156"/>
    </row>
    <row r="876" spans="28:28" ht="12.5" hidden="1" customHeight="1">
      <c r="AB876" s="156"/>
    </row>
    <row r="877" spans="28:28" ht="12.5" hidden="1" customHeight="1">
      <c r="AB877" s="156"/>
    </row>
    <row r="878" spans="28:28" ht="12.5" hidden="1" customHeight="1">
      <c r="AB878" s="156"/>
    </row>
    <row r="879" spans="28:28" ht="12.5" hidden="1" customHeight="1">
      <c r="AB879" s="156"/>
    </row>
    <row r="880" spans="28:28" ht="12.5" hidden="1" customHeight="1">
      <c r="AB880" s="156"/>
    </row>
    <row r="881" spans="28:28" ht="12.5" hidden="1" customHeight="1">
      <c r="AB881" s="156"/>
    </row>
    <row r="882" spans="28:28" ht="12.5" hidden="1" customHeight="1">
      <c r="AB882" s="156"/>
    </row>
    <row r="883" spans="28:28" ht="12.5" hidden="1" customHeight="1">
      <c r="AB883" s="156"/>
    </row>
    <row r="884" spans="28:28" ht="12.5" hidden="1" customHeight="1">
      <c r="AB884" s="156"/>
    </row>
    <row r="885" spans="28:28" ht="12.5" hidden="1" customHeight="1">
      <c r="AB885" s="156"/>
    </row>
    <row r="886" spans="28:28" ht="12.5" hidden="1" customHeight="1">
      <c r="AB886" s="156"/>
    </row>
    <row r="887" spans="28:28" ht="12.5" hidden="1" customHeight="1">
      <c r="AB887" s="156"/>
    </row>
    <row r="888" spans="28:28" ht="12.5" hidden="1" customHeight="1">
      <c r="AB888" s="156"/>
    </row>
    <row r="889" spans="28:28" ht="12.5" hidden="1" customHeight="1">
      <c r="AB889" s="156"/>
    </row>
    <row r="890" spans="28:28" ht="12.5" hidden="1" customHeight="1">
      <c r="AB890" s="156"/>
    </row>
    <row r="891" spans="28:28" ht="12.5" hidden="1" customHeight="1">
      <c r="AB891" s="156"/>
    </row>
    <row r="892" spans="28:28" ht="12.5" hidden="1" customHeight="1">
      <c r="AB892" s="156"/>
    </row>
    <row r="893" spans="28:28" ht="12.5" hidden="1" customHeight="1">
      <c r="AB893" s="156"/>
    </row>
    <row r="894" spans="28:28" ht="12.5" hidden="1" customHeight="1">
      <c r="AB894" s="156"/>
    </row>
    <row r="895" spans="28:28" ht="12.5" hidden="1" customHeight="1">
      <c r="AB895" s="156"/>
    </row>
    <row r="896" spans="28:28" ht="12.5" hidden="1" customHeight="1">
      <c r="AB896" s="156"/>
    </row>
    <row r="897" spans="28:28" ht="12.5" hidden="1" customHeight="1">
      <c r="AB897" s="156"/>
    </row>
    <row r="898" spans="28:28" ht="12.5" hidden="1" customHeight="1">
      <c r="AB898" s="156"/>
    </row>
    <row r="899" spans="28:28" ht="12.5" hidden="1" customHeight="1">
      <c r="AB899" s="156"/>
    </row>
    <row r="900" spans="28:28" ht="12.5" hidden="1" customHeight="1">
      <c r="AB900" s="156"/>
    </row>
    <row r="901" spans="28:28" ht="12.5" hidden="1" customHeight="1">
      <c r="AB901" s="156"/>
    </row>
    <row r="902" spans="28:28" ht="12.5" hidden="1" customHeight="1">
      <c r="AB902" s="156"/>
    </row>
    <row r="903" spans="28:28" ht="12.5" hidden="1" customHeight="1">
      <c r="AB903" s="156"/>
    </row>
    <row r="904" spans="28:28" ht="12.5" hidden="1" customHeight="1">
      <c r="AB904" s="156"/>
    </row>
    <row r="905" spans="28:28" ht="12.5" hidden="1" customHeight="1">
      <c r="AB905" s="156"/>
    </row>
    <row r="906" spans="28:28" ht="12.5" hidden="1" customHeight="1">
      <c r="AB906" s="156"/>
    </row>
    <row r="907" spans="28:28" ht="12.5" hidden="1" customHeight="1">
      <c r="AB907" s="156"/>
    </row>
    <row r="908" spans="28:28" ht="12.5" hidden="1" customHeight="1">
      <c r="AB908" s="156"/>
    </row>
    <row r="909" spans="28:28" ht="12.5" hidden="1" customHeight="1">
      <c r="AB909" s="156"/>
    </row>
    <row r="910" spans="28:28" ht="12.5" hidden="1" customHeight="1">
      <c r="AB910" s="156"/>
    </row>
    <row r="911" spans="28:28" ht="12.5" hidden="1" customHeight="1">
      <c r="AB911" s="156"/>
    </row>
    <row r="912" spans="28:28" ht="12.5" hidden="1" customHeight="1">
      <c r="AB912" s="156"/>
    </row>
    <row r="913" spans="28:28" ht="12.5" hidden="1" customHeight="1">
      <c r="AB913" s="156"/>
    </row>
    <row r="914" spans="28:28" ht="12.5" hidden="1" customHeight="1">
      <c r="AB914" s="156"/>
    </row>
    <row r="915" spans="28:28" ht="12.5" hidden="1" customHeight="1">
      <c r="AB915" s="156"/>
    </row>
    <row r="916" spans="28:28" ht="12.5" hidden="1" customHeight="1">
      <c r="AB916" s="156"/>
    </row>
    <row r="917" spans="28:28" ht="12.5" hidden="1" customHeight="1">
      <c r="AB917" s="156"/>
    </row>
    <row r="918" spans="28:28" ht="12.5" hidden="1" customHeight="1">
      <c r="AB918" s="156"/>
    </row>
    <row r="919" spans="28:28" ht="12.5" hidden="1" customHeight="1">
      <c r="AB919" s="156"/>
    </row>
    <row r="920" spans="28:28" ht="12.5" hidden="1" customHeight="1">
      <c r="AB920" s="156"/>
    </row>
    <row r="921" spans="28:28" ht="12.5" hidden="1" customHeight="1">
      <c r="AB921" s="156"/>
    </row>
    <row r="922" spans="28:28" ht="12.5" hidden="1" customHeight="1">
      <c r="AB922" s="156"/>
    </row>
    <row r="923" spans="28:28" ht="12.5" hidden="1" customHeight="1">
      <c r="AB923" s="156"/>
    </row>
    <row r="924" spans="28:28" ht="12.5" hidden="1" customHeight="1">
      <c r="AB924" s="156"/>
    </row>
    <row r="925" spans="28:28" ht="12.5" hidden="1" customHeight="1">
      <c r="AB925" s="156"/>
    </row>
    <row r="926" spans="28:28" ht="12.5" hidden="1" customHeight="1">
      <c r="AB926" s="156"/>
    </row>
    <row r="927" spans="28:28" ht="12.5" hidden="1" customHeight="1">
      <c r="AB927" s="156"/>
    </row>
    <row r="928" spans="28:28" ht="12.5" hidden="1" customHeight="1">
      <c r="AB928" s="156"/>
    </row>
    <row r="929" spans="28:28" ht="12.5" hidden="1" customHeight="1">
      <c r="AB929" s="156"/>
    </row>
    <row r="930" spans="28:28" ht="12.5" hidden="1" customHeight="1">
      <c r="AB930" s="156"/>
    </row>
    <row r="931" spans="28:28" ht="12.5" hidden="1" customHeight="1">
      <c r="AB931" s="156"/>
    </row>
    <row r="932" spans="28:28" ht="12.5" hidden="1" customHeight="1">
      <c r="AB932" s="156"/>
    </row>
    <row r="933" spans="28:28" ht="12.5" hidden="1" customHeight="1">
      <c r="AB933" s="156"/>
    </row>
    <row r="934" spans="28:28" ht="12.5" hidden="1" customHeight="1">
      <c r="AB934" s="156"/>
    </row>
    <row r="935" spans="28:28" ht="12.5" hidden="1" customHeight="1">
      <c r="AB935" s="156"/>
    </row>
    <row r="936" spans="28:28" ht="12.5" hidden="1" customHeight="1">
      <c r="AB936" s="156"/>
    </row>
    <row r="937" spans="28:28" ht="12.5" hidden="1" customHeight="1">
      <c r="AB937" s="156"/>
    </row>
    <row r="938" spans="28:28" ht="12.5" hidden="1" customHeight="1">
      <c r="AB938" s="156"/>
    </row>
    <row r="939" spans="28:28" ht="12.5" hidden="1" customHeight="1">
      <c r="AB939" s="156"/>
    </row>
    <row r="940" spans="28:28" ht="12.5" hidden="1" customHeight="1">
      <c r="AB940" s="156"/>
    </row>
    <row r="941" spans="28:28" ht="12.5" hidden="1" customHeight="1">
      <c r="AB941" s="156"/>
    </row>
    <row r="942" spans="28:28" ht="12.5" hidden="1" customHeight="1">
      <c r="AB942" s="156"/>
    </row>
    <row r="943" spans="28:28" ht="12.5" hidden="1" customHeight="1">
      <c r="AB943" s="156"/>
    </row>
    <row r="944" spans="28:28" ht="12.5" hidden="1" customHeight="1">
      <c r="AB944" s="156"/>
    </row>
    <row r="945" spans="28:28" ht="12.5" hidden="1" customHeight="1">
      <c r="AB945" s="156"/>
    </row>
    <row r="946" spans="28:28" ht="12.5" hidden="1" customHeight="1">
      <c r="AB946" s="156"/>
    </row>
    <row r="947" spans="28:28" ht="12.5" hidden="1" customHeight="1">
      <c r="AB947" s="156"/>
    </row>
    <row r="948" spans="28:28" ht="12.5" hidden="1" customHeight="1">
      <c r="AB948" s="156"/>
    </row>
    <row r="949" spans="28:28" ht="12.5" hidden="1" customHeight="1">
      <c r="AB949" s="156"/>
    </row>
    <row r="950" spans="28:28" ht="12.5" hidden="1" customHeight="1">
      <c r="AB950" s="156"/>
    </row>
    <row r="951" spans="28:28" ht="12.5" hidden="1" customHeight="1">
      <c r="AB951" s="156"/>
    </row>
    <row r="952" spans="28:28" ht="12.5" hidden="1" customHeight="1">
      <c r="AB952" s="156"/>
    </row>
    <row r="953" spans="28:28" ht="12.5" hidden="1" customHeight="1">
      <c r="AB953" s="156"/>
    </row>
    <row r="954" spans="28:28" ht="12.5" hidden="1" customHeight="1">
      <c r="AB954" s="156"/>
    </row>
    <row r="955" spans="28:28" ht="12.5" hidden="1" customHeight="1">
      <c r="AB955" s="156"/>
    </row>
    <row r="956" spans="28:28" ht="12.5" hidden="1" customHeight="1">
      <c r="AB956" s="156"/>
    </row>
    <row r="957" spans="28:28" ht="12.5" hidden="1" customHeight="1">
      <c r="AB957" s="156"/>
    </row>
    <row r="958" spans="28:28" ht="12.5" hidden="1" customHeight="1">
      <c r="AB958" s="156"/>
    </row>
    <row r="959" spans="28:28" ht="12.5" hidden="1" customHeight="1">
      <c r="AB959" s="156"/>
    </row>
    <row r="960" spans="28:28" ht="12.5" hidden="1" customHeight="1">
      <c r="AB960" s="156"/>
    </row>
    <row r="961" spans="28:28" ht="12.5" hidden="1" customHeight="1">
      <c r="AB961" s="156"/>
    </row>
    <row r="962" spans="28:28" ht="12.5" hidden="1" customHeight="1">
      <c r="AB962" s="156"/>
    </row>
    <row r="963" spans="28:28" ht="12.5" hidden="1" customHeight="1">
      <c r="AB963" s="156"/>
    </row>
    <row r="964" spans="28:28" ht="12.5" hidden="1" customHeight="1">
      <c r="AB964" s="156"/>
    </row>
    <row r="965" spans="28:28" ht="12.5" hidden="1" customHeight="1">
      <c r="AB965" s="156"/>
    </row>
    <row r="966" spans="28:28" ht="12.5" hidden="1" customHeight="1">
      <c r="AB966" s="156"/>
    </row>
    <row r="967" spans="28:28" ht="12.5" hidden="1" customHeight="1">
      <c r="AB967" s="156"/>
    </row>
    <row r="968" spans="28:28" ht="12.5" hidden="1" customHeight="1">
      <c r="AB968" s="156"/>
    </row>
    <row r="969" spans="28:28" ht="12.5" hidden="1" customHeight="1">
      <c r="AB969" s="156"/>
    </row>
    <row r="970" spans="28:28" ht="12.5" hidden="1" customHeight="1">
      <c r="AB970" s="156"/>
    </row>
    <row r="971" spans="28:28" ht="12.5" hidden="1" customHeight="1">
      <c r="AB971" s="156"/>
    </row>
    <row r="972" spans="28:28" ht="12.5" hidden="1" customHeight="1">
      <c r="AB972" s="156"/>
    </row>
    <row r="973" spans="28:28" ht="12.5" hidden="1" customHeight="1">
      <c r="AB973" s="156"/>
    </row>
    <row r="974" spans="28:28" ht="12.5" hidden="1" customHeight="1">
      <c r="AB974" s="156"/>
    </row>
    <row r="975" spans="28:28" ht="12.5" hidden="1" customHeight="1">
      <c r="AB975" s="156"/>
    </row>
    <row r="976" spans="28:28" ht="12.5" hidden="1" customHeight="1">
      <c r="AB976" s="156"/>
    </row>
    <row r="977" spans="28:28" ht="12.5" hidden="1" customHeight="1">
      <c r="AB977" s="156"/>
    </row>
    <row r="978" spans="28:28" ht="12.5" hidden="1" customHeight="1">
      <c r="AB978" s="156"/>
    </row>
    <row r="979" spans="28:28" ht="12.5" hidden="1" customHeight="1">
      <c r="AB979" s="156"/>
    </row>
    <row r="980" spans="28:28" ht="12.5" hidden="1" customHeight="1">
      <c r="AB980" s="156"/>
    </row>
    <row r="981" spans="28:28" ht="12.5" hidden="1" customHeight="1">
      <c r="AB981" s="156"/>
    </row>
    <row r="982" spans="28:28" ht="12.5" hidden="1" customHeight="1">
      <c r="AB982" s="156"/>
    </row>
    <row r="983" spans="28:28" ht="12.5" hidden="1" customHeight="1">
      <c r="AB983" s="156"/>
    </row>
    <row r="984" spans="28:28" ht="12.5" hidden="1" customHeight="1">
      <c r="AB984" s="156"/>
    </row>
    <row r="985" spans="28:28" ht="12.5" hidden="1" customHeight="1">
      <c r="AB985" s="156"/>
    </row>
    <row r="986" spans="28:28" ht="12.5" hidden="1" customHeight="1">
      <c r="AB986" s="156"/>
    </row>
    <row r="987" spans="28:28" ht="12.5" hidden="1" customHeight="1">
      <c r="AB987" s="156"/>
    </row>
    <row r="988" spans="28:28" ht="12.5" hidden="1" customHeight="1">
      <c r="AB988" s="156"/>
    </row>
    <row r="989" spans="28:28" ht="12.5" hidden="1" customHeight="1">
      <c r="AB989" s="156"/>
    </row>
    <row r="990" spans="28:28" ht="12.5" hidden="1" customHeight="1">
      <c r="AB990" s="156"/>
    </row>
    <row r="991" spans="28:28" ht="12.5" hidden="1" customHeight="1">
      <c r="AB991" s="156"/>
    </row>
    <row r="992" spans="28:28" ht="12.5" hidden="1" customHeight="1">
      <c r="AB992" s="156"/>
    </row>
    <row r="993" spans="28:28" ht="12.5" hidden="1" customHeight="1">
      <c r="AB993" s="156"/>
    </row>
    <row r="994" spans="28:28" ht="12.5" hidden="1" customHeight="1">
      <c r="AB994" s="156"/>
    </row>
    <row r="995" spans="28:28" ht="12.5" hidden="1" customHeight="1">
      <c r="AB995" s="156"/>
    </row>
    <row r="996" spans="28:28" ht="12.5" hidden="1" customHeight="1">
      <c r="AB996" s="156"/>
    </row>
    <row r="997" spans="28:28" ht="12.5" hidden="1" customHeight="1">
      <c r="AB997" s="156"/>
    </row>
    <row r="998" spans="28:28" ht="12.5" hidden="1" customHeight="1">
      <c r="AB998" s="156"/>
    </row>
    <row r="999" spans="28:28" ht="12.5" hidden="1" customHeight="1">
      <c r="AB999" s="156"/>
    </row>
    <row r="1000" spans="28:28" ht="12.5" hidden="1" customHeight="1">
      <c r="AB1000" s="156"/>
    </row>
    <row r="1001" spans="28:28" ht="12.5" hidden="1" customHeight="1">
      <c r="AB1001" s="156"/>
    </row>
    <row r="1002" spans="28:28" ht="12.5" hidden="1" customHeight="1">
      <c r="AB1002" s="156"/>
    </row>
    <row r="1003" spans="28:28" ht="12.5" hidden="1" customHeight="1">
      <c r="AB1003" s="156"/>
    </row>
    <row r="1004" spans="28:28" ht="12.5" hidden="1" customHeight="1">
      <c r="AB1004" s="156"/>
    </row>
    <row r="1005" spans="28:28" ht="12.5" hidden="1" customHeight="1">
      <c r="AB1005" s="156"/>
    </row>
    <row r="1006" spans="28:28" ht="12.5" hidden="1" customHeight="1">
      <c r="AB1006" s="156"/>
    </row>
    <row r="1007" spans="28:28" ht="12.5" hidden="1" customHeight="1">
      <c r="AB1007" s="156"/>
    </row>
    <row r="1008" spans="28:28" ht="12.5" hidden="1" customHeight="1">
      <c r="AB1008" s="156"/>
    </row>
    <row r="1009" spans="28:28" ht="12.5" hidden="1" customHeight="1">
      <c r="AB1009" s="156"/>
    </row>
    <row r="1010" spans="28:28" ht="12.5" hidden="1" customHeight="1">
      <c r="AB1010" s="156"/>
    </row>
    <row r="1011" spans="28:28" ht="12.5" hidden="1" customHeight="1">
      <c r="AB1011" s="156"/>
    </row>
    <row r="1012" spans="28:28" ht="12.5" hidden="1" customHeight="1">
      <c r="AB1012" s="156"/>
    </row>
    <row r="1013" spans="28:28" ht="12.5" hidden="1" customHeight="1">
      <c r="AB1013" s="156"/>
    </row>
    <row r="1014" spans="28:28" ht="12.5" hidden="1" customHeight="1">
      <c r="AB1014" s="156"/>
    </row>
    <row r="1015" spans="28:28" ht="12.5" hidden="1" customHeight="1">
      <c r="AB1015" s="156"/>
    </row>
    <row r="1016" spans="28:28" ht="12.5" hidden="1" customHeight="1">
      <c r="AB1016" s="156"/>
    </row>
    <row r="1017" spans="28:28" ht="12.5" hidden="1" customHeight="1">
      <c r="AB1017" s="156"/>
    </row>
    <row r="1018" spans="28:28" ht="12.5" hidden="1" customHeight="1">
      <c r="AB1018" s="156"/>
    </row>
    <row r="1019" spans="28:28" ht="12.5" hidden="1" customHeight="1">
      <c r="AB1019" s="156"/>
    </row>
    <row r="1020" spans="28:28" ht="12.5" hidden="1" customHeight="1">
      <c r="AB1020" s="156"/>
    </row>
    <row r="1021" spans="28:28" ht="12.5" hidden="1" customHeight="1">
      <c r="AB1021" s="156"/>
    </row>
    <row r="1022" spans="28:28" ht="12.5" hidden="1" customHeight="1">
      <c r="AB1022" s="156"/>
    </row>
    <row r="1023" spans="28:28" ht="12.5" hidden="1" customHeight="1">
      <c r="AB1023" s="156"/>
    </row>
    <row r="1024" spans="28:28" ht="12.5" hidden="1" customHeight="1">
      <c r="AB1024" s="156"/>
    </row>
    <row r="1025" spans="1:28" ht="12.5" hidden="1" customHeight="1">
      <c r="AB1025" s="156"/>
    </row>
    <row r="1026" spans="1:28" ht="12.5" hidden="1" customHeight="1">
      <c r="AB1026" s="156"/>
    </row>
    <row r="1027" spans="1:28" ht="12.5" hidden="1" customHeight="1">
      <c r="AB1027" s="156"/>
    </row>
    <row r="1028" spans="1:28" ht="12.5" hidden="1" customHeight="1">
      <c r="AB1028" s="156"/>
    </row>
    <row r="1029" spans="1:28" ht="12.5" hidden="1" customHeight="1">
      <c r="AB1029" s="156"/>
    </row>
    <row r="1030" spans="1:28" ht="12.5" hidden="1" customHeight="1">
      <c r="AB1030" s="156"/>
    </row>
    <row r="1031" spans="1:28" ht="12.5" hidden="1" customHeight="1">
      <c r="AB1031" s="156"/>
    </row>
    <row r="1032" spans="1:28" ht="12.5" hidden="1" customHeight="1">
      <c r="AB1032" s="156"/>
    </row>
    <row r="1033" spans="1:28" ht="12.5" hidden="1" customHeight="1">
      <c r="AB1033" s="156"/>
    </row>
    <row r="1034" spans="1:28" ht="12.5" hidden="1" customHeight="1">
      <c r="AB1034" s="156"/>
    </row>
    <row r="1035" spans="1:28" ht="12.5" hidden="1" customHeight="1">
      <c r="AB1035" s="156"/>
    </row>
    <row r="1036" spans="1:28" ht="12.5" hidden="1" customHeight="1">
      <c r="AB1036" s="156"/>
    </row>
    <row r="1037" spans="1:28" ht="12.5" hidden="1" customHeight="1">
      <c r="AB1037" s="156"/>
    </row>
    <row r="1038" spans="1:28" ht="15.75" customHeight="1">
      <c r="A1038" s="60"/>
      <c r="B1038" s="60"/>
      <c r="C1038" s="60"/>
      <c r="D1038" s="60"/>
      <c r="E1038" s="60"/>
      <c r="F1038" s="60"/>
      <c r="G1038" s="60"/>
      <c r="AB1038" s="156"/>
    </row>
    <row r="1039" spans="1:28" ht="15.75" customHeight="1">
      <c r="A1039" s="156"/>
      <c r="B1039" s="156"/>
      <c r="C1039" s="156"/>
      <c r="D1039" s="156"/>
      <c r="E1039" s="156"/>
      <c r="F1039" s="156"/>
      <c r="G1039" s="156"/>
      <c r="AB1039" s="156"/>
    </row>
    <row r="1040" spans="1:28" ht="15.75" customHeight="1">
      <c r="A1040" s="156"/>
      <c r="B1040" s="156"/>
      <c r="C1040" s="156"/>
      <c r="D1040" s="156"/>
      <c r="E1040" s="156"/>
      <c r="F1040" s="156"/>
      <c r="G1040" s="156"/>
      <c r="AB1040" s="156"/>
    </row>
  </sheetData>
  <mergeCells count="27">
    <mergeCell ref="AB1:AB1040"/>
    <mergeCell ref="A1039:G1040"/>
    <mergeCell ref="G44:G86"/>
    <mergeCell ref="A26:B26"/>
    <mergeCell ref="A31:B31"/>
    <mergeCell ref="A43:E43"/>
    <mergeCell ref="A44:E44"/>
    <mergeCell ref="A51:A52"/>
    <mergeCell ref="G1:G43"/>
    <mergeCell ref="F25:F43"/>
    <mergeCell ref="A1:F1"/>
    <mergeCell ref="A2:F2"/>
    <mergeCell ref="A4:F4"/>
    <mergeCell ref="C5:F5"/>
    <mergeCell ref="C6:F6"/>
    <mergeCell ref="A7:F7"/>
    <mergeCell ref="A25:E25"/>
    <mergeCell ref="A8:F8"/>
    <mergeCell ref="A9:B9"/>
    <mergeCell ref="A15:B15"/>
    <mergeCell ref="A16:F16"/>
    <mergeCell ref="A17:F17"/>
    <mergeCell ref="A42:B42"/>
    <mergeCell ref="A33:E33"/>
    <mergeCell ref="A18:B18"/>
    <mergeCell ref="A23:B23"/>
    <mergeCell ref="A24:F24"/>
  </mergeCells>
  <dataValidations count="4">
    <dataValidation type="list" allowBlank="1" sqref="B19:B22" xr:uid="{00000000-0002-0000-0500-000001000000}">
      <formula1>$A$53:$A$68</formula1>
    </dataValidation>
    <dataValidation type="list" allowBlank="1" sqref="B10:B14" xr:uid="{00000000-0002-0000-0500-000002000000}">
      <formula1>$A$46:$A$50</formula1>
    </dataValidation>
    <dataValidation type="list" allowBlank="1" showInputMessage="1" showErrorMessage="1" prompt="Cliques ici et choisis le type de déchet." sqref="B35:B41" xr:uid="{763F9798-AB02-4E2D-895F-74544F9334BE}">
      <formula1>$A$83:$A$86</formula1>
    </dataValidation>
    <dataValidation type="list" allowBlank="1" sqref="B27:B30" xr:uid="{00000000-0002-0000-0500-000000000000}">
      <formula1>$A$70:$A$85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CE5CD"/>
    <outlinePr summaryBelow="0" summaryRight="0"/>
  </sheetPr>
  <dimension ref="A1:AA1049"/>
  <sheetViews>
    <sheetView workbookViewId="0">
      <selection activeCell="AA1" sqref="AA1:AA92"/>
    </sheetView>
  </sheetViews>
  <sheetFormatPr baseColWidth="10" defaultColWidth="0" defaultRowHeight="15.75" customHeight="1" zeroHeight="1"/>
  <cols>
    <col min="1" max="1" width="75.08984375" customWidth="1"/>
    <col min="2" max="2" width="50.08984375" customWidth="1"/>
    <col min="3" max="6" width="25.08984375" customWidth="1"/>
    <col min="7" max="7" width="2.6328125" customWidth="1"/>
    <col min="8" max="26" width="12.6328125" hidden="1" customWidth="1"/>
    <col min="27" max="27" width="12.6328125" customWidth="1"/>
    <col min="28" max="16384" width="12.6328125" hidden="1"/>
  </cols>
  <sheetData>
    <row r="1" spans="1:27" ht="22.5">
      <c r="A1" s="182" t="s">
        <v>309</v>
      </c>
      <c r="B1" s="149"/>
      <c r="C1" s="149"/>
      <c r="D1" s="149"/>
      <c r="E1" s="149"/>
      <c r="F1" s="149"/>
      <c r="G1" s="149"/>
      <c r="AA1" s="156"/>
    </row>
    <row r="2" spans="1:27" ht="15.75" customHeight="1">
      <c r="A2" s="149"/>
      <c r="B2" s="149"/>
      <c r="C2" s="149"/>
      <c r="D2" s="149"/>
      <c r="E2" s="149"/>
      <c r="F2" s="149"/>
      <c r="G2" s="149"/>
      <c r="AA2" s="156"/>
    </row>
    <row r="3" spans="1:27" ht="13">
      <c r="A3" s="5" t="s">
        <v>303</v>
      </c>
      <c r="B3" s="149"/>
      <c r="C3" s="149"/>
      <c r="D3" s="149"/>
      <c r="E3" s="149"/>
      <c r="F3" s="149"/>
      <c r="G3" s="149"/>
      <c r="AA3" s="156"/>
    </row>
    <row r="4" spans="1:27" ht="15.75" customHeight="1">
      <c r="A4" s="149"/>
      <c r="B4" s="149"/>
      <c r="C4" s="149"/>
      <c r="D4" s="149"/>
      <c r="E4" s="149"/>
      <c r="F4" s="149"/>
      <c r="G4" s="149"/>
      <c r="AA4" s="156"/>
    </row>
    <row r="5" spans="1:27" ht="13">
      <c r="A5" s="6" t="s">
        <v>20</v>
      </c>
      <c r="C5" s="167" t="s">
        <v>171</v>
      </c>
      <c r="D5" s="149"/>
      <c r="E5" s="149"/>
      <c r="F5" s="149"/>
      <c r="G5" s="149"/>
      <c r="AA5" s="156"/>
    </row>
    <row r="6" spans="1:27" ht="13">
      <c r="A6" s="6" t="s">
        <v>21</v>
      </c>
      <c r="B6" s="7"/>
      <c r="C6" s="168" t="s">
        <v>172</v>
      </c>
      <c r="D6" s="149"/>
      <c r="E6" s="149"/>
      <c r="F6" s="149"/>
      <c r="G6" s="149"/>
      <c r="AA6" s="156"/>
    </row>
    <row r="7" spans="1:27" ht="15.75" customHeight="1">
      <c r="A7" s="149"/>
      <c r="B7" s="149"/>
      <c r="C7" s="149"/>
      <c r="D7" s="149"/>
      <c r="E7" s="149"/>
      <c r="F7" s="149"/>
      <c r="G7" s="149"/>
      <c r="AA7" s="156"/>
    </row>
    <row r="8" spans="1:27" ht="13.5">
      <c r="A8" s="190" t="s">
        <v>246</v>
      </c>
      <c r="B8" s="159"/>
      <c r="C8" s="159"/>
      <c r="D8" s="159"/>
      <c r="E8" s="159"/>
      <c r="F8" s="160"/>
      <c r="G8" s="149"/>
      <c r="AA8" s="156"/>
    </row>
    <row r="9" spans="1:27" ht="13">
      <c r="A9" s="184" t="s">
        <v>11</v>
      </c>
      <c r="B9" s="149"/>
      <c r="C9" s="88" t="s">
        <v>247</v>
      </c>
      <c r="D9" s="88" t="s">
        <v>248</v>
      </c>
      <c r="E9" s="88" t="s">
        <v>26</v>
      </c>
      <c r="F9" s="88" t="s">
        <v>7</v>
      </c>
      <c r="G9" s="149"/>
      <c r="AA9" s="156"/>
    </row>
    <row r="10" spans="1:27" ht="16.5">
      <c r="A10" s="89" t="s">
        <v>249</v>
      </c>
      <c r="B10" s="90"/>
      <c r="C10" s="99"/>
      <c r="D10" s="93" t="str">
        <f>IFERROR(VLOOKUP(B10,$A$44:$E$51,5,FALSE)," ")</f>
        <v xml:space="preserve"> </v>
      </c>
      <c r="E10" s="93" t="str">
        <f>IFERROR(C10*VLOOKUP(B10,$A$44:$B$51,2,FALSE)/D10," ")</f>
        <v xml:space="preserve"> </v>
      </c>
      <c r="F10" s="124" t="str">
        <f>IFERROR(VLOOKUP(B10,$A$44:$D$51,4,FALSE)," ")</f>
        <v xml:space="preserve"> </v>
      </c>
      <c r="G10" s="149"/>
      <c r="AA10" s="156"/>
    </row>
    <row r="11" spans="1:27" ht="16.5">
      <c r="A11" s="89" t="s">
        <v>250</v>
      </c>
      <c r="B11" s="90"/>
      <c r="C11" s="99"/>
      <c r="D11" s="93" t="str">
        <f t="shared" ref="D11:D14" si="0">IFERROR(VLOOKUP(B11,$A$44:$E$51,5,FALSE)," ")</f>
        <v xml:space="preserve"> </v>
      </c>
      <c r="E11" s="93" t="str">
        <f t="shared" ref="E11:E14" si="1">IFERROR(C11*VLOOKUP(B11,$A$44:$B$51,2,FALSE)/D11," ")</f>
        <v xml:space="preserve"> </v>
      </c>
      <c r="F11" s="124" t="str">
        <f t="shared" ref="F11:F14" si="2">IFERROR(VLOOKUP(B11,$A$44:$D$51,4,FALSE)," ")</f>
        <v xml:space="preserve"> </v>
      </c>
      <c r="G11" s="149"/>
      <c r="AA11" s="156"/>
    </row>
    <row r="12" spans="1:27" ht="16.5">
      <c r="A12" s="89"/>
      <c r="B12" s="90"/>
      <c r="C12" s="99"/>
      <c r="D12" s="93" t="str">
        <f t="shared" si="0"/>
        <v xml:space="preserve"> </v>
      </c>
      <c r="E12" s="93" t="str">
        <f t="shared" si="1"/>
        <v xml:space="preserve"> </v>
      </c>
      <c r="F12" s="124" t="str">
        <f t="shared" si="2"/>
        <v xml:space="preserve"> </v>
      </c>
      <c r="G12" s="149"/>
      <c r="AA12" s="156"/>
    </row>
    <row r="13" spans="1:27" ht="16.5">
      <c r="A13" s="89"/>
      <c r="B13" s="90"/>
      <c r="C13" s="99"/>
      <c r="D13" s="93" t="str">
        <f t="shared" si="0"/>
        <v xml:space="preserve"> </v>
      </c>
      <c r="E13" s="93" t="str">
        <f t="shared" si="1"/>
        <v xml:space="preserve"> </v>
      </c>
      <c r="F13" s="124" t="str">
        <f t="shared" si="2"/>
        <v xml:space="preserve"> </v>
      </c>
      <c r="G13" s="149"/>
      <c r="AA13" s="156"/>
    </row>
    <row r="14" spans="1:27" ht="16.5">
      <c r="A14" s="89"/>
      <c r="B14" s="90"/>
      <c r="C14" s="99"/>
      <c r="D14" s="93" t="str">
        <f t="shared" si="0"/>
        <v xml:space="preserve"> </v>
      </c>
      <c r="E14" s="93" t="str">
        <f t="shared" si="1"/>
        <v xml:space="preserve"> </v>
      </c>
      <c r="F14" s="124" t="str">
        <f t="shared" si="2"/>
        <v xml:space="preserve"> </v>
      </c>
      <c r="G14" s="149"/>
      <c r="AA14" s="156"/>
    </row>
    <row r="15" spans="1:27" ht="13">
      <c r="A15" s="180"/>
      <c r="B15" s="149"/>
      <c r="C15" s="94" t="s">
        <v>8</v>
      </c>
      <c r="D15" s="94"/>
      <c r="E15" s="94" t="str">
        <f ca="1">IFERROR(__xludf.DUMMYFUNCTION("IFERROR(AVERAGE.WEIGHTED(E10:E13,D10:D13),"" "")")," ")</f>
        <v xml:space="preserve"> </v>
      </c>
      <c r="F15" s="94" t="str">
        <f ca="1">IFERROR(__xludf.DUMMYFUNCTION("IFERROR(AVERAGE.WEIGHTED(F10:F14,E10:E14),"" "")")," ")</f>
        <v xml:space="preserve"> </v>
      </c>
      <c r="G15" s="149"/>
      <c r="AA15" s="156"/>
    </row>
    <row r="16" spans="1:27" ht="15.75" customHeight="1">
      <c r="A16" s="149"/>
      <c r="B16" s="149"/>
      <c r="C16" s="149"/>
      <c r="D16" s="149"/>
      <c r="E16" s="149"/>
      <c r="F16" s="149"/>
      <c r="G16" s="149"/>
      <c r="AA16" s="156"/>
    </row>
    <row r="17" spans="1:27" ht="13.5">
      <c r="A17" s="190" t="s">
        <v>251</v>
      </c>
      <c r="B17" s="159"/>
      <c r="C17" s="159"/>
      <c r="D17" s="159"/>
      <c r="E17" s="159"/>
      <c r="F17" s="160"/>
      <c r="G17" s="149"/>
      <c r="AA17" s="156"/>
    </row>
    <row r="18" spans="1:27" ht="13">
      <c r="A18" s="179" t="s">
        <v>17</v>
      </c>
      <c r="B18" s="149"/>
      <c r="C18" s="96" t="s">
        <v>81</v>
      </c>
      <c r="D18" s="96" t="s">
        <v>248</v>
      </c>
      <c r="E18" s="96" t="s">
        <v>26</v>
      </c>
      <c r="F18" s="96" t="s">
        <v>7</v>
      </c>
      <c r="G18" s="149"/>
      <c r="AA18" s="156"/>
    </row>
    <row r="19" spans="1:27" ht="16.5">
      <c r="A19" s="89" t="s">
        <v>252</v>
      </c>
      <c r="B19" s="90"/>
      <c r="C19" s="99"/>
      <c r="D19" s="98" t="str">
        <f>IFERROR(VLOOKUP(B19,$A$53:$E$68,5,FALSE)," ")</f>
        <v xml:space="preserve"> </v>
      </c>
      <c r="E19" s="98" t="str">
        <f>IFERROR(C19*VLOOKUP(B19,$A$54:$D$68,2,FALSE)/D19," ")</f>
        <v xml:space="preserve"> </v>
      </c>
      <c r="F19" s="125" t="str">
        <f>IFERROR(VLOOKUP(B19,$A$54:$D$68,4,FALSE)," ")</f>
        <v xml:space="preserve"> </v>
      </c>
      <c r="G19" s="149"/>
      <c r="AA19" s="156"/>
    </row>
    <row r="20" spans="1:27" ht="16.5">
      <c r="A20" s="89" t="s">
        <v>253</v>
      </c>
      <c r="B20" s="90"/>
      <c r="C20" s="99"/>
      <c r="D20" s="98" t="str">
        <f t="shared" ref="D20:D23" si="3">IFERROR(VLOOKUP(B20,$A$53:$E$68,5,FALSE)," ")</f>
        <v xml:space="preserve"> </v>
      </c>
      <c r="E20" s="98" t="str">
        <f t="shared" ref="E20:E23" si="4">IFERROR(C20*VLOOKUP(B20,$A$54:$D$68,2,FALSE)/D20," ")</f>
        <v xml:space="preserve"> </v>
      </c>
      <c r="F20" s="125" t="str">
        <f t="shared" ref="F20:F23" si="5">IFERROR(VLOOKUP(B20,$A$54:$D$68,4,FALSE)," ")</f>
        <v xml:space="preserve"> </v>
      </c>
      <c r="G20" s="149"/>
      <c r="AA20" s="156"/>
    </row>
    <row r="21" spans="1:27" ht="16.5">
      <c r="A21" s="89"/>
      <c r="B21" s="90"/>
      <c r="C21" s="99"/>
      <c r="D21" s="98" t="str">
        <f t="shared" si="3"/>
        <v xml:space="preserve"> </v>
      </c>
      <c r="E21" s="98" t="str">
        <f t="shared" si="4"/>
        <v xml:space="preserve"> </v>
      </c>
      <c r="F21" s="125" t="str">
        <f t="shared" si="5"/>
        <v xml:space="preserve"> </v>
      </c>
      <c r="G21" s="149"/>
      <c r="AA21" s="156"/>
    </row>
    <row r="22" spans="1:27" ht="16.5">
      <c r="A22" s="89"/>
      <c r="B22" s="90"/>
      <c r="C22" s="99"/>
      <c r="D22" s="98" t="str">
        <f t="shared" si="3"/>
        <v xml:space="preserve"> </v>
      </c>
      <c r="E22" s="98" t="str">
        <f t="shared" si="4"/>
        <v xml:space="preserve"> </v>
      </c>
      <c r="F22" s="125" t="str">
        <f t="shared" si="5"/>
        <v xml:space="preserve"> </v>
      </c>
      <c r="G22" s="149"/>
      <c r="AA22" s="156"/>
    </row>
    <row r="23" spans="1:27" ht="16.5">
      <c r="A23" s="89"/>
      <c r="B23" s="90"/>
      <c r="C23" s="99"/>
      <c r="D23" s="98" t="str">
        <f t="shared" si="3"/>
        <v xml:space="preserve"> </v>
      </c>
      <c r="E23" s="98" t="str">
        <f t="shared" si="4"/>
        <v xml:space="preserve"> </v>
      </c>
      <c r="F23" s="125" t="str">
        <f t="shared" si="5"/>
        <v xml:space="preserve"> </v>
      </c>
      <c r="G23" s="149"/>
      <c r="AA23" s="156"/>
    </row>
    <row r="24" spans="1:27" ht="13">
      <c r="A24" s="180"/>
      <c r="B24" s="149"/>
      <c r="C24" s="94" t="s">
        <v>8</v>
      </c>
      <c r="D24" s="94"/>
      <c r="E24" s="94" t="str">
        <f ca="1">IFERROR(__xludf.DUMMYFUNCTION("IFERROR(AVERAGE.WEIGHTED(E19:E22,D19:D22),"" "")")," ")</f>
        <v xml:space="preserve"> </v>
      </c>
      <c r="F24" s="94" t="str">
        <f ca="1">IFERROR(__xludf.DUMMYFUNCTION("IFERROR(AVERAGE.WEIGHTED(F19:F23,E19:E23),"" "")")," ")</f>
        <v xml:space="preserve"> </v>
      </c>
      <c r="G24" s="149"/>
      <c r="AA24" s="156"/>
    </row>
    <row r="25" spans="1:27" ht="16.5" customHeight="1">
      <c r="A25" s="149"/>
      <c r="B25" s="149"/>
      <c r="C25" s="149"/>
      <c r="D25" s="149"/>
      <c r="E25" s="149"/>
      <c r="F25" s="149"/>
      <c r="G25" s="149"/>
      <c r="AA25" s="156"/>
    </row>
    <row r="26" spans="1:27" ht="13">
      <c r="A26" s="191" t="s">
        <v>18</v>
      </c>
      <c r="B26" s="160"/>
      <c r="C26" s="96" t="s">
        <v>81</v>
      </c>
      <c r="D26" s="96" t="s">
        <v>248</v>
      </c>
      <c r="E26" s="96" t="s">
        <v>26</v>
      </c>
      <c r="F26" s="96" t="s">
        <v>7</v>
      </c>
      <c r="G26" s="149"/>
      <c r="AA26" s="156"/>
    </row>
    <row r="27" spans="1:27" ht="16.5">
      <c r="A27" s="89" t="s">
        <v>252</v>
      </c>
      <c r="B27" s="90"/>
      <c r="C27" s="99"/>
      <c r="D27" s="98" t="str">
        <f>IFERROR(VLOOKUP(B27,$A$70:$E$73,5,FALSE)," ")</f>
        <v xml:space="preserve"> </v>
      </c>
      <c r="E27" s="98" t="str">
        <f>IFERROR(C27*VLOOKUP(B27,$A$70:$D$73,2,FALSE)/D27," ")</f>
        <v xml:space="preserve"> </v>
      </c>
      <c r="F27" s="125" t="str">
        <f>IFERROR(VLOOKUP(B27,$A$70:$D$73,4,FALSE)," ")</f>
        <v xml:space="preserve"> </v>
      </c>
      <c r="G27" s="149"/>
      <c r="AA27" s="156"/>
    </row>
    <row r="28" spans="1:27" ht="16.5">
      <c r="A28" s="89"/>
      <c r="B28" s="90"/>
      <c r="C28" s="99"/>
      <c r="D28" s="98" t="str">
        <f t="shared" ref="D28:D31" si="6">IFERROR(VLOOKUP(B28,$A$70:$E$73,5,FALSE)," ")</f>
        <v xml:space="preserve"> </v>
      </c>
      <c r="E28" s="98" t="str">
        <f t="shared" ref="E28:E31" si="7">IFERROR(C28*VLOOKUP(B28,$A$70:$D$73,2,FALSE)/D28," ")</f>
        <v xml:space="preserve"> </v>
      </c>
      <c r="F28" s="125" t="str">
        <f t="shared" ref="F28:F31" si="8">IFERROR(VLOOKUP(B28,$A$70:$D$73,4,FALSE)," ")</f>
        <v xml:space="preserve"> </v>
      </c>
      <c r="G28" s="149"/>
      <c r="AA28" s="156"/>
    </row>
    <row r="29" spans="1:27" ht="16.5">
      <c r="A29" s="89"/>
      <c r="B29" s="90"/>
      <c r="C29" s="99"/>
      <c r="D29" s="98" t="str">
        <f t="shared" si="6"/>
        <v xml:space="preserve"> </v>
      </c>
      <c r="E29" s="98" t="str">
        <f t="shared" si="7"/>
        <v xml:space="preserve"> </v>
      </c>
      <c r="F29" s="125" t="str">
        <f t="shared" si="8"/>
        <v xml:space="preserve"> </v>
      </c>
      <c r="G29" s="149"/>
      <c r="AA29" s="156"/>
    </row>
    <row r="30" spans="1:27" ht="16.5">
      <c r="A30" s="89"/>
      <c r="B30" s="90"/>
      <c r="C30" s="99"/>
      <c r="D30" s="98" t="str">
        <f t="shared" si="6"/>
        <v xml:space="preserve"> </v>
      </c>
      <c r="E30" s="98" t="str">
        <f t="shared" si="7"/>
        <v xml:space="preserve"> </v>
      </c>
      <c r="F30" s="125" t="str">
        <f t="shared" si="8"/>
        <v xml:space="preserve"> </v>
      </c>
      <c r="G30" s="149"/>
      <c r="AA30" s="156"/>
    </row>
    <row r="31" spans="1:27" ht="16.5">
      <c r="A31" s="89"/>
      <c r="B31" s="90"/>
      <c r="C31" s="99"/>
      <c r="D31" s="98" t="str">
        <f t="shared" si="6"/>
        <v xml:space="preserve"> </v>
      </c>
      <c r="E31" s="98" t="str">
        <f t="shared" si="7"/>
        <v xml:space="preserve"> </v>
      </c>
      <c r="F31" s="125" t="str">
        <f t="shared" si="8"/>
        <v xml:space="preserve"> </v>
      </c>
      <c r="G31" s="149"/>
      <c r="AA31" s="156"/>
    </row>
    <row r="32" spans="1:27" ht="13">
      <c r="A32" s="180"/>
      <c r="B32" s="149"/>
      <c r="C32" s="94" t="s">
        <v>8</v>
      </c>
      <c r="D32" s="94"/>
      <c r="E32" s="94" t="str">
        <f ca="1">IFERROR(__xludf.DUMMYFUNCTION("IFERROR(AVERAGE.WEIGHTED(E27:E30,D27:D30),"" "")")," ")</f>
        <v xml:space="preserve"> </v>
      </c>
      <c r="F32" s="94" t="str">
        <f ca="1">IFERROR(__xludf.DUMMYFUNCTION("IFERROR(AVERAGE.WEIGHTED(F27:F31,E27:E31),"" "")")," ")</f>
        <v xml:space="preserve"> </v>
      </c>
      <c r="G32" s="149"/>
      <c r="AA32" s="156"/>
    </row>
    <row r="33" spans="1:27" ht="15.75" customHeight="1">
      <c r="A33" s="149"/>
      <c r="B33" s="149"/>
      <c r="C33" s="149"/>
      <c r="D33" s="149"/>
      <c r="E33" s="149"/>
      <c r="F33" s="149"/>
      <c r="G33" s="149"/>
      <c r="AA33" s="156"/>
    </row>
    <row r="34" spans="1:27" ht="13">
      <c r="A34" s="191" t="s">
        <v>19</v>
      </c>
      <c r="B34" s="160"/>
      <c r="C34" s="96" t="s">
        <v>81</v>
      </c>
      <c r="D34" s="96" t="s">
        <v>248</v>
      </c>
      <c r="E34" s="96" t="s">
        <v>26</v>
      </c>
      <c r="F34" s="96" t="s">
        <v>7</v>
      </c>
      <c r="G34" s="149"/>
      <c r="AA34" s="156"/>
    </row>
    <row r="35" spans="1:27" ht="16.5">
      <c r="A35" s="89" t="s">
        <v>254</v>
      </c>
      <c r="B35" s="90"/>
      <c r="C35" s="99"/>
      <c r="D35" s="98" t="str">
        <f>IFERROR(VLOOKUP(B35,$A$75:$E$90,5,FALSE)," ")</f>
        <v xml:space="preserve"> </v>
      </c>
      <c r="E35" s="98" t="str">
        <f>IFERROR(C35*VLOOKUP(B35,$A$75:$D$90,2,FALSE)/D35," ")</f>
        <v xml:space="preserve"> </v>
      </c>
      <c r="F35" s="125" t="str">
        <f>IFERROR(VLOOKUP(B35,$A$75:$D$90,4,FALSE)," ")</f>
        <v xml:space="preserve"> </v>
      </c>
      <c r="G35" s="149"/>
      <c r="AA35" s="156"/>
    </row>
    <row r="36" spans="1:27" ht="16.5">
      <c r="A36" s="89" t="s">
        <v>255</v>
      </c>
      <c r="B36" s="90"/>
      <c r="C36" s="99"/>
      <c r="D36" s="98" t="str">
        <f t="shared" ref="D36:D39" si="9">IFERROR(VLOOKUP(B36,$A$75:$E$90,5,FALSE)," ")</f>
        <v xml:space="preserve"> </v>
      </c>
      <c r="E36" s="98" t="str">
        <f t="shared" ref="E36:E39" si="10">IFERROR(C36*VLOOKUP(B36,$A$75:$D$90,2,FALSE)/D36," ")</f>
        <v xml:space="preserve"> </v>
      </c>
      <c r="F36" s="125" t="str">
        <f t="shared" ref="F36:F39" si="11">IFERROR(VLOOKUP(B36,$A$75:$D$90,4,FALSE)," ")</f>
        <v xml:space="preserve"> </v>
      </c>
      <c r="G36" s="149"/>
      <c r="AA36" s="156"/>
    </row>
    <row r="37" spans="1:27" ht="16.5">
      <c r="A37" s="89"/>
      <c r="B37" s="90"/>
      <c r="C37" s="99"/>
      <c r="D37" s="98" t="str">
        <f t="shared" si="9"/>
        <v xml:space="preserve"> </v>
      </c>
      <c r="E37" s="98" t="str">
        <f t="shared" si="10"/>
        <v xml:space="preserve"> </v>
      </c>
      <c r="F37" s="125" t="str">
        <f t="shared" si="11"/>
        <v xml:space="preserve"> </v>
      </c>
      <c r="G37" s="149"/>
      <c r="AA37" s="156"/>
    </row>
    <row r="38" spans="1:27" ht="16.5">
      <c r="A38" s="89"/>
      <c r="B38" s="90"/>
      <c r="C38" s="99"/>
      <c r="D38" s="98" t="str">
        <f t="shared" si="9"/>
        <v xml:space="preserve"> </v>
      </c>
      <c r="E38" s="98" t="str">
        <f t="shared" si="10"/>
        <v xml:space="preserve"> </v>
      </c>
      <c r="F38" s="125" t="str">
        <f t="shared" si="11"/>
        <v xml:space="preserve"> </v>
      </c>
      <c r="G38" s="149"/>
      <c r="AA38" s="156"/>
    </row>
    <row r="39" spans="1:27" ht="16.5">
      <c r="A39" s="89"/>
      <c r="B39" s="90"/>
      <c r="C39" s="99"/>
      <c r="D39" s="98" t="str">
        <f t="shared" si="9"/>
        <v xml:space="preserve"> </v>
      </c>
      <c r="E39" s="98" t="str">
        <f t="shared" si="10"/>
        <v xml:space="preserve"> </v>
      </c>
      <c r="F39" s="125" t="str">
        <f t="shared" si="11"/>
        <v xml:space="preserve"> </v>
      </c>
      <c r="G39" s="149"/>
      <c r="AA39" s="156"/>
    </row>
    <row r="40" spans="1:27" ht="13">
      <c r="A40" s="180"/>
      <c r="B40" s="149"/>
      <c r="C40" s="94" t="s">
        <v>8</v>
      </c>
      <c r="D40" s="94"/>
      <c r="E40" s="94" t="str">
        <f ca="1">IFERROR(__xludf.DUMMYFUNCTION("IFERROR(AVERAGE.WEIGHTED(E35:E38,D35:D38),"" "")")," ")</f>
        <v xml:space="preserve"> </v>
      </c>
      <c r="F40" s="94" t="str">
        <f ca="1">IFERROR(__xludf.DUMMYFUNCTION("IFERROR(AVERAGE.WEIGHTED(F35:F39,E35:E39),"" "")")," ")</f>
        <v xml:space="preserve"> </v>
      </c>
      <c r="G40" s="149"/>
      <c r="AA40" s="156"/>
    </row>
    <row r="41" spans="1:27" ht="15.75" customHeight="1">
      <c r="A41" s="149"/>
      <c r="B41" s="149"/>
      <c r="C41" s="149"/>
      <c r="D41" s="149"/>
      <c r="E41" s="149"/>
      <c r="F41" s="149"/>
      <c r="G41" s="149"/>
      <c r="AA41" s="156"/>
    </row>
    <row r="42" spans="1:27" ht="15.75" customHeight="1">
      <c r="A42" s="149"/>
      <c r="B42" s="149"/>
      <c r="C42" s="149"/>
      <c r="D42" s="149"/>
      <c r="E42" s="149"/>
      <c r="F42" s="149"/>
      <c r="G42" s="149"/>
      <c r="AA42" s="156"/>
    </row>
    <row r="43" spans="1:27" ht="13">
      <c r="A43" s="165" t="s">
        <v>302</v>
      </c>
      <c r="B43" s="149"/>
      <c r="C43" s="149"/>
      <c r="D43" s="149"/>
      <c r="E43" s="149"/>
      <c r="F43" s="60"/>
      <c r="G43" s="189"/>
      <c r="H43" s="61"/>
      <c r="AA43" s="156"/>
    </row>
    <row r="44" spans="1:27" ht="13">
      <c r="A44" s="100" t="s">
        <v>256</v>
      </c>
      <c r="B44" s="100" t="s">
        <v>43</v>
      </c>
      <c r="C44" s="100" t="s">
        <v>44</v>
      </c>
      <c r="D44" s="100" t="s">
        <v>7</v>
      </c>
      <c r="E44" s="126" t="s">
        <v>257</v>
      </c>
      <c r="F44" s="100" t="s">
        <v>45</v>
      </c>
      <c r="G44" s="149"/>
      <c r="AA44" s="156"/>
    </row>
    <row r="45" spans="1:27" ht="12.5">
      <c r="A45" s="127" t="s">
        <v>258</v>
      </c>
      <c r="B45" s="128">
        <v>440</v>
      </c>
      <c r="C45" s="129" t="s">
        <v>259</v>
      </c>
      <c r="D45" s="130">
        <v>4</v>
      </c>
      <c r="E45" s="131">
        <v>20</v>
      </c>
      <c r="F45" s="27" t="s">
        <v>48</v>
      </c>
      <c r="G45" s="149"/>
      <c r="AA45" s="156"/>
    </row>
    <row r="46" spans="1:27" ht="12.5">
      <c r="A46" s="132" t="s">
        <v>260</v>
      </c>
      <c r="B46" s="128">
        <v>319</v>
      </c>
      <c r="C46" s="129" t="s">
        <v>259</v>
      </c>
      <c r="D46" s="130">
        <v>2</v>
      </c>
      <c r="E46" s="131">
        <v>20</v>
      </c>
      <c r="F46" s="27" t="s">
        <v>48</v>
      </c>
      <c r="G46" s="149"/>
      <c r="AA46" s="156"/>
    </row>
    <row r="47" spans="1:27" ht="12.5">
      <c r="A47" s="132" t="s">
        <v>261</v>
      </c>
      <c r="B47" s="128">
        <v>73</v>
      </c>
      <c r="C47" s="129" t="s">
        <v>259</v>
      </c>
      <c r="D47" s="130">
        <v>2</v>
      </c>
      <c r="E47" s="131">
        <v>20</v>
      </c>
      <c r="F47" s="27" t="s">
        <v>48</v>
      </c>
      <c r="G47" s="149"/>
      <c r="AA47" s="156"/>
    </row>
    <row r="48" spans="1:27" ht="12.5">
      <c r="A48" s="132" t="s">
        <v>262</v>
      </c>
      <c r="B48" s="128">
        <v>165</v>
      </c>
      <c r="C48" s="129" t="s">
        <v>259</v>
      </c>
      <c r="D48" s="130">
        <v>2</v>
      </c>
      <c r="E48" s="131">
        <v>20</v>
      </c>
      <c r="F48" s="27" t="s">
        <v>48</v>
      </c>
      <c r="G48" s="149"/>
      <c r="AA48" s="156"/>
    </row>
    <row r="49" spans="1:27" ht="12.5">
      <c r="A49" s="132" t="s">
        <v>263</v>
      </c>
      <c r="B49" s="128">
        <v>656</v>
      </c>
      <c r="C49" s="129" t="s">
        <v>259</v>
      </c>
      <c r="D49" s="130">
        <v>4</v>
      </c>
      <c r="E49" s="131">
        <v>20</v>
      </c>
      <c r="F49" s="27" t="s">
        <v>48</v>
      </c>
      <c r="G49" s="149"/>
      <c r="AA49" s="156"/>
    </row>
    <row r="50" spans="1:27" ht="12.5">
      <c r="A50" s="132" t="s">
        <v>264</v>
      </c>
      <c r="B50" s="128">
        <v>220</v>
      </c>
      <c r="C50" s="129" t="s">
        <v>259</v>
      </c>
      <c r="D50" s="130">
        <v>4</v>
      </c>
      <c r="E50" s="131">
        <v>20</v>
      </c>
      <c r="F50" s="27" t="s">
        <v>48</v>
      </c>
      <c r="G50" s="149"/>
      <c r="AA50" s="156"/>
    </row>
    <row r="51" spans="1:27" ht="12.5">
      <c r="A51" s="133"/>
      <c r="B51" s="134"/>
      <c r="C51" s="135"/>
      <c r="D51" s="136"/>
      <c r="E51" s="137"/>
      <c r="F51" s="138"/>
      <c r="G51" s="149"/>
      <c r="H51" s="61"/>
      <c r="AA51" s="156"/>
    </row>
    <row r="52" spans="1:27" ht="13">
      <c r="A52" s="186" t="s">
        <v>19</v>
      </c>
      <c r="B52" s="111"/>
      <c r="C52" s="111"/>
      <c r="D52" s="111"/>
      <c r="E52" s="112"/>
      <c r="F52" s="60"/>
      <c r="G52" s="149"/>
      <c r="H52" s="61"/>
      <c r="AA52" s="156"/>
    </row>
    <row r="53" spans="1:27" ht="13">
      <c r="A53" s="188"/>
      <c r="B53" s="100" t="s">
        <v>43</v>
      </c>
      <c r="C53" s="100" t="s">
        <v>44</v>
      </c>
      <c r="D53" s="100" t="s">
        <v>7</v>
      </c>
      <c r="E53" s="2"/>
      <c r="F53" s="100" t="s">
        <v>45</v>
      </c>
      <c r="G53" s="149"/>
      <c r="H53" s="61"/>
      <c r="AA53" s="156"/>
    </row>
    <row r="54" spans="1:27" ht="12.5">
      <c r="A54" s="101" t="s">
        <v>265</v>
      </c>
      <c r="B54" s="120">
        <v>169</v>
      </c>
      <c r="C54" s="101" t="s">
        <v>215</v>
      </c>
      <c r="D54" s="103">
        <v>4</v>
      </c>
      <c r="E54" s="131">
        <v>3</v>
      </c>
      <c r="F54" s="27" t="s">
        <v>48</v>
      </c>
      <c r="G54" s="149"/>
      <c r="H54" s="61"/>
      <c r="AA54" s="156"/>
    </row>
    <row r="55" spans="1:27" ht="12.5">
      <c r="A55" s="139" t="s">
        <v>266</v>
      </c>
      <c r="B55" s="120">
        <v>156</v>
      </c>
      <c r="C55" s="101" t="s">
        <v>215</v>
      </c>
      <c r="D55" s="103">
        <v>4</v>
      </c>
      <c r="E55" s="131">
        <v>3</v>
      </c>
      <c r="F55" s="27" t="s">
        <v>48</v>
      </c>
      <c r="G55" s="149"/>
      <c r="H55" s="61"/>
      <c r="AA55" s="156"/>
    </row>
    <row r="56" spans="1:27" ht="12.5">
      <c r="A56" s="140" t="s">
        <v>267</v>
      </c>
      <c r="B56" s="119">
        <v>63.2</v>
      </c>
      <c r="C56" s="101" t="s">
        <v>215</v>
      </c>
      <c r="D56" s="103">
        <v>4</v>
      </c>
      <c r="E56" s="131">
        <v>3</v>
      </c>
      <c r="F56" s="27" t="s">
        <v>48</v>
      </c>
      <c r="G56" s="149"/>
      <c r="H56" s="61"/>
      <c r="AA56" s="156"/>
    </row>
    <row r="57" spans="1:27" ht="12.5">
      <c r="A57" s="101" t="s">
        <v>268</v>
      </c>
      <c r="B57" s="120">
        <v>2935</v>
      </c>
      <c r="C57" s="101" t="s">
        <v>215</v>
      </c>
      <c r="D57" s="103">
        <v>4</v>
      </c>
      <c r="E57" s="131">
        <v>5</v>
      </c>
      <c r="F57" s="27" t="s">
        <v>48</v>
      </c>
      <c r="G57" s="149"/>
      <c r="H57" s="61"/>
      <c r="AA57" s="156"/>
    </row>
    <row r="58" spans="1:27" ht="12.5">
      <c r="A58" s="101" t="s">
        <v>269</v>
      </c>
      <c r="B58" s="120">
        <v>145</v>
      </c>
      <c r="C58" s="101" t="s">
        <v>215</v>
      </c>
      <c r="D58" s="103">
        <v>4</v>
      </c>
      <c r="E58" s="131">
        <v>5</v>
      </c>
      <c r="F58" s="27" t="s">
        <v>48</v>
      </c>
      <c r="G58" s="149"/>
      <c r="H58" s="61"/>
      <c r="AA58" s="156"/>
    </row>
    <row r="59" spans="1:27" ht="12.5">
      <c r="A59" s="101" t="s">
        <v>270</v>
      </c>
      <c r="B59" s="120">
        <v>600</v>
      </c>
      <c r="C59" s="101" t="s">
        <v>215</v>
      </c>
      <c r="D59" s="103">
        <v>5</v>
      </c>
      <c r="E59" s="131">
        <v>5</v>
      </c>
      <c r="F59" s="27" t="s">
        <v>48</v>
      </c>
      <c r="G59" s="149"/>
      <c r="H59" s="61"/>
      <c r="AA59" s="156"/>
    </row>
    <row r="60" spans="1:27" ht="12.5">
      <c r="A60" s="101" t="s">
        <v>271</v>
      </c>
      <c r="B60" s="120">
        <v>371</v>
      </c>
      <c r="C60" s="101" t="s">
        <v>215</v>
      </c>
      <c r="D60" s="103">
        <v>4</v>
      </c>
      <c r="E60" s="131">
        <v>5</v>
      </c>
      <c r="F60" s="27" t="s">
        <v>48</v>
      </c>
      <c r="G60" s="149"/>
      <c r="H60" s="61"/>
      <c r="AA60" s="156"/>
    </row>
    <row r="61" spans="1:27" ht="12.5">
      <c r="A61" s="101" t="s">
        <v>272</v>
      </c>
      <c r="B61" s="121">
        <v>2.78</v>
      </c>
      <c r="C61" s="101" t="s">
        <v>215</v>
      </c>
      <c r="D61" s="103">
        <v>5</v>
      </c>
      <c r="E61" s="131">
        <v>3</v>
      </c>
      <c r="F61" s="27" t="s">
        <v>48</v>
      </c>
      <c r="G61" s="149"/>
      <c r="H61" s="61"/>
      <c r="AA61" s="156"/>
    </row>
    <row r="62" spans="1:27" ht="12.5">
      <c r="A62" s="101" t="s">
        <v>273</v>
      </c>
      <c r="B62" s="119">
        <v>80.7</v>
      </c>
      <c r="C62" s="101" t="s">
        <v>215</v>
      </c>
      <c r="D62" s="103">
        <v>2</v>
      </c>
      <c r="E62" s="131">
        <v>5</v>
      </c>
      <c r="F62" s="27" t="s">
        <v>48</v>
      </c>
      <c r="G62" s="149"/>
      <c r="H62" s="61"/>
      <c r="AA62" s="156"/>
    </row>
    <row r="63" spans="1:27" ht="12.5">
      <c r="A63" s="101" t="s">
        <v>274</v>
      </c>
      <c r="B63" s="120">
        <v>500</v>
      </c>
      <c r="C63" s="101" t="s">
        <v>215</v>
      </c>
      <c r="D63" s="103">
        <v>2</v>
      </c>
      <c r="E63" s="131">
        <v>5</v>
      </c>
      <c r="F63" s="27" t="s">
        <v>48</v>
      </c>
      <c r="G63" s="149"/>
      <c r="H63" s="61"/>
      <c r="AA63" s="156"/>
    </row>
    <row r="64" spans="1:27" ht="19.5" customHeight="1">
      <c r="A64" s="101" t="s">
        <v>275</v>
      </c>
      <c r="B64" s="120">
        <v>123</v>
      </c>
      <c r="C64" s="101" t="s">
        <v>215</v>
      </c>
      <c r="D64" s="103">
        <v>4</v>
      </c>
      <c r="E64" s="131">
        <v>5</v>
      </c>
      <c r="F64" s="27" t="s">
        <v>48</v>
      </c>
      <c r="G64" s="149"/>
      <c r="H64" s="61"/>
      <c r="AA64" s="156"/>
    </row>
    <row r="65" spans="1:27" ht="12.5">
      <c r="A65" s="101" t="s">
        <v>276</v>
      </c>
      <c r="B65" s="121">
        <v>8.98</v>
      </c>
      <c r="C65" s="101" t="s">
        <v>215</v>
      </c>
      <c r="D65" s="103">
        <v>4</v>
      </c>
      <c r="E65" s="131">
        <v>5</v>
      </c>
      <c r="F65" s="27" t="s">
        <v>48</v>
      </c>
      <c r="G65" s="149"/>
      <c r="H65" s="61"/>
      <c r="AA65" s="156"/>
    </row>
    <row r="66" spans="1:27" ht="12.5">
      <c r="A66" s="101" t="s">
        <v>277</v>
      </c>
      <c r="B66" s="120">
        <v>32.799999999999997</v>
      </c>
      <c r="C66" s="101" t="s">
        <v>215</v>
      </c>
      <c r="D66" s="103">
        <v>4</v>
      </c>
      <c r="E66" s="131">
        <v>3</v>
      </c>
      <c r="F66" s="27" t="s">
        <v>48</v>
      </c>
      <c r="G66" s="149"/>
      <c r="H66" s="61"/>
      <c r="AA66" s="156"/>
    </row>
    <row r="67" spans="1:27" ht="12.5">
      <c r="A67" s="101" t="s">
        <v>278</v>
      </c>
      <c r="B67" s="120">
        <v>248</v>
      </c>
      <c r="C67" s="101" t="s">
        <v>215</v>
      </c>
      <c r="D67" s="103">
        <v>4</v>
      </c>
      <c r="E67" s="131">
        <v>3</v>
      </c>
      <c r="F67" s="27" t="s">
        <v>48</v>
      </c>
      <c r="G67" s="149"/>
      <c r="H67" s="61"/>
      <c r="AA67" s="156"/>
    </row>
    <row r="68" spans="1:27" ht="12.5">
      <c r="A68" s="101" t="s">
        <v>279</v>
      </c>
      <c r="B68" s="119">
        <v>87.9</v>
      </c>
      <c r="C68" s="101" t="s">
        <v>215</v>
      </c>
      <c r="D68" s="103">
        <v>4</v>
      </c>
      <c r="E68" s="131">
        <v>3</v>
      </c>
      <c r="F68" s="27" t="s">
        <v>48</v>
      </c>
      <c r="G68" s="149"/>
      <c r="H68" s="61"/>
      <c r="AA68" s="156"/>
    </row>
    <row r="69" spans="1:27" ht="12.5">
      <c r="A69" s="101"/>
      <c r="B69" s="113"/>
      <c r="C69" s="101"/>
      <c r="D69" s="103"/>
      <c r="E69" s="131"/>
      <c r="F69" s="27"/>
      <c r="G69" s="149"/>
      <c r="H69" s="61"/>
      <c r="AA69" s="156"/>
    </row>
    <row r="70" spans="1:27" ht="12.5">
      <c r="A70" s="101" t="s">
        <v>280</v>
      </c>
      <c r="B70" s="104">
        <v>60.1</v>
      </c>
      <c r="C70" s="80" t="s">
        <v>215</v>
      </c>
      <c r="D70" s="103">
        <v>2</v>
      </c>
      <c r="E70" s="131">
        <v>7</v>
      </c>
      <c r="F70" s="27" t="s">
        <v>48</v>
      </c>
      <c r="G70" s="149"/>
      <c r="H70" s="61"/>
      <c r="AA70" s="156"/>
    </row>
    <row r="71" spans="1:27" ht="12.5">
      <c r="A71" s="101" t="s">
        <v>281</v>
      </c>
      <c r="B71" s="141">
        <v>907</v>
      </c>
      <c r="C71" s="80" t="s">
        <v>215</v>
      </c>
      <c r="D71" s="103">
        <v>1</v>
      </c>
      <c r="E71" s="131">
        <v>7</v>
      </c>
      <c r="F71" s="27" t="s">
        <v>48</v>
      </c>
      <c r="G71" s="149"/>
      <c r="H71" s="61"/>
      <c r="AA71" s="156"/>
    </row>
    <row r="72" spans="1:27" ht="12.5">
      <c r="A72" s="101" t="s">
        <v>282</v>
      </c>
      <c r="B72" s="102">
        <v>18.600000000000001</v>
      </c>
      <c r="C72" s="80" t="s">
        <v>215</v>
      </c>
      <c r="D72" s="103">
        <v>1</v>
      </c>
      <c r="E72" s="131">
        <v>7</v>
      </c>
      <c r="F72" s="27" t="s">
        <v>48</v>
      </c>
      <c r="G72" s="149"/>
      <c r="H72" s="61"/>
      <c r="AA72" s="156"/>
    </row>
    <row r="73" spans="1:27" ht="12.5">
      <c r="A73" s="101" t="s">
        <v>283</v>
      </c>
      <c r="B73" s="102">
        <v>34.4</v>
      </c>
      <c r="C73" s="80" t="s">
        <v>215</v>
      </c>
      <c r="D73" s="103">
        <v>1</v>
      </c>
      <c r="E73" s="131">
        <v>7</v>
      </c>
      <c r="F73" s="27" t="s">
        <v>48</v>
      </c>
      <c r="G73" s="149"/>
      <c r="H73" s="61"/>
      <c r="AA73" s="156"/>
    </row>
    <row r="74" spans="1:27" ht="12.5">
      <c r="A74" s="101"/>
      <c r="B74" s="113"/>
      <c r="C74" s="101"/>
      <c r="D74" s="103"/>
      <c r="E74" s="131"/>
      <c r="F74" s="27"/>
      <c r="G74" s="149"/>
      <c r="H74" s="61"/>
      <c r="AA74" s="156"/>
    </row>
    <row r="75" spans="1:27" ht="12.5">
      <c r="A75" s="101" t="s">
        <v>284</v>
      </c>
      <c r="B75" s="120">
        <v>209</v>
      </c>
      <c r="C75" s="101" t="s">
        <v>215</v>
      </c>
      <c r="D75" s="103">
        <v>3</v>
      </c>
      <c r="E75" s="131">
        <v>10</v>
      </c>
      <c r="F75" s="27" t="s">
        <v>48</v>
      </c>
      <c r="G75" s="149"/>
      <c r="H75" s="61"/>
      <c r="AA75" s="156"/>
    </row>
    <row r="76" spans="1:27" ht="12.5">
      <c r="A76" s="101" t="s">
        <v>285</v>
      </c>
      <c r="B76" s="119">
        <v>70.099999999999994</v>
      </c>
      <c r="C76" s="101" t="s">
        <v>215</v>
      </c>
      <c r="D76" s="103">
        <v>3</v>
      </c>
      <c r="E76" s="131">
        <v>10</v>
      </c>
      <c r="F76" s="27" t="s">
        <v>48</v>
      </c>
      <c r="G76" s="149"/>
      <c r="H76" s="61"/>
      <c r="AA76" s="156"/>
    </row>
    <row r="77" spans="1:27" ht="12.5">
      <c r="A77" s="101" t="s">
        <v>286</v>
      </c>
      <c r="B77" s="119">
        <v>9.9</v>
      </c>
      <c r="C77" s="101" t="s">
        <v>215</v>
      </c>
      <c r="D77" s="103">
        <v>4</v>
      </c>
      <c r="E77" s="131">
        <v>5</v>
      </c>
      <c r="F77" s="27" t="s">
        <v>48</v>
      </c>
      <c r="G77" s="149"/>
      <c r="H77" s="61"/>
      <c r="AA77" s="156"/>
    </row>
    <row r="78" spans="1:27" ht="12.5">
      <c r="A78" s="101" t="s">
        <v>287</v>
      </c>
      <c r="B78" s="119">
        <v>98.4</v>
      </c>
      <c r="C78" s="101" t="s">
        <v>215</v>
      </c>
      <c r="D78" s="103">
        <v>5</v>
      </c>
      <c r="E78" s="131">
        <v>5</v>
      </c>
      <c r="F78" s="27" t="s">
        <v>48</v>
      </c>
      <c r="G78" s="149"/>
      <c r="H78" s="61"/>
      <c r="AA78" s="156"/>
    </row>
    <row r="79" spans="1:27" ht="12.5">
      <c r="A79" s="101" t="s">
        <v>288</v>
      </c>
      <c r="B79" s="101">
        <v>83</v>
      </c>
      <c r="C79" s="101" t="s">
        <v>215</v>
      </c>
      <c r="D79" s="103">
        <v>3</v>
      </c>
      <c r="E79" s="131">
        <v>5</v>
      </c>
      <c r="F79" s="101" t="s">
        <v>48</v>
      </c>
      <c r="G79" s="149"/>
      <c r="H79" s="61"/>
      <c r="AA79" s="156"/>
    </row>
    <row r="80" spans="1:27" ht="12.5">
      <c r="A80" s="101" t="s">
        <v>289</v>
      </c>
      <c r="B80" s="101">
        <v>159</v>
      </c>
      <c r="C80" s="101" t="s">
        <v>215</v>
      </c>
      <c r="D80" s="103">
        <v>5</v>
      </c>
      <c r="E80" s="131">
        <v>5</v>
      </c>
      <c r="F80" s="101" t="s">
        <v>48</v>
      </c>
      <c r="G80" s="149"/>
      <c r="H80" s="61"/>
      <c r="AA80" s="156"/>
    </row>
    <row r="81" spans="1:27" ht="12.5">
      <c r="A81" s="101" t="s">
        <v>290</v>
      </c>
      <c r="B81" s="101">
        <v>31.9</v>
      </c>
      <c r="C81" s="101" t="s">
        <v>215</v>
      </c>
      <c r="D81" s="103">
        <v>5</v>
      </c>
      <c r="E81" s="131">
        <v>5</v>
      </c>
      <c r="F81" s="101" t="s">
        <v>48</v>
      </c>
      <c r="G81" s="149"/>
      <c r="H81" s="61"/>
      <c r="AA81" s="156"/>
    </row>
    <row r="82" spans="1:27" ht="12.5">
      <c r="A82" s="101" t="s">
        <v>291</v>
      </c>
      <c r="B82" s="101">
        <v>22.5</v>
      </c>
      <c r="C82" s="101" t="s">
        <v>215</v>
      </c>
      <c r="D82" s="103">
        <v>5</v>
      </c>
      <c r="E82" s="131">
        <v>5</v>
      </c>
      <c r="F82" s="101" t="s">
        <v>48</v>
      </c>
      <c r="G82" s="149"/>
      <c r="H82" s="61"/>
      <c r="AA82" s="156"/>
    </row>
    <row r="83" spans="1:27" ht="12.5">
      <c r="A83" s="101" t="s">
        <v>292</v>
      </c>
      <c r="B83" s="101">
        <v>961</v>
      </c>
      <c r="C83" s="101" t="s">
        <v>215</v>
      </c>
      <c r="D83" s="103">
        <v>2</v>
      </c>
      <c r="E83" s="131">
        <v>5</v>
      </c>
      <c r="F83" s="101" t="s">
        <v>48</v>
      </c>
      <c r="G83" s="149"/>
      <c r="H83" s="61"/>
      <c r="AA83" s="156"/>
    </row>
    <row r="84" spans="1:27" ht="12.5">
      <c r="A84" s="101" t="s">
        <v>293</v>
      </c>
      <c r="B84" s="101">
        <v>865</v>
      </c>
      <c r="C84" s="101" t="s">
        <v>215</v>
      </c>
      <c r="D84" s="103">
        <v>2</v>
      </c>
      <c r="E84" s="131">
        <v>5</v>
      </c>
      <c r="F84" s="101" t="s">
        <v>48</v>
      </c>
      <c r="G84" s="149"/>
      <c r="H84" s="61"/>
      <c r="AA84" s="156"/>
    </row>
    <row r="85" spans="1:27" ht="12.5">
      <c r="A85" s="101" t="s">
        <v>294</v>
      </c>
      <c r="B85" s="101">
        <v>271</v>
      </c>
      <c r="C85" s="101" t="s">
        <v>215</v>
      </c>
      <c r="D85" s="103">
        <v>2</v>
      </c>
      <c r="E85" s="131">
        <v>5</v>
      </c>
      <c r="F85" s="101" t="s">
        <v>48</v>
      </c>
      <c r="G85" s="149"/>
      <c r="H85" s="61"/>
      <c r="AA85" s="156"/>
    </row>
    <row r="86" spans="1:27" ht="12.5">
      <c r="A86" s="101" t="s">
        <v>295</v>
      </c>
      <c r="B86" s="101">
        <v>342</v>
      </c>
      <c r="C86" s="101" t="s">
        <v>215</v>
      </c>
      <c r="D86" s="103">
        <v>2</v>
      </c>
      <c r="E86" s="131">
        <v>5</v>
      </c>
      <c r="F86" s="101" t="s">
        <v>48</v>
      </c>
      <c r="G86" s="149"/>
      <c r="H86" s="61"/>
      <c r="AA86" s="156"/>
    </row>
    <row r="87" spans="1:27" ht="12.5">
      <c r="A87" s="101" t="s">
        <v>296</v>
      </c>
      <c r="B87" s="101">
        <v>301</v>
      </c>
      <c r="C87" s="101" t="s">
        <v>215</v>
      </c>
      <c r="D87" s="103">
        <v>2</v>
      </c>
      <c r="E87" s="131">
        <v>5</v>
      </c>
      <c r="F87" s="101" t="s">
        <v>48</v>
      </c>
      <c r="G87" s="149"/>
      <c r="H87" s="61"/>
      <c r="AA87" s="156"/>
    </row>
    <row r="88" spans="1:27" ht="12.5">
      <c r="A88" s="101" t="s">
        <v>297</v>
      </c>
      <c r="B88" s="101">
        <v>415</v>
      </c>
      <c r="C88" s="101" t="s">
        <v>215</v>
      </c>
      <c r="D88" s="103">
        <v>2</v>
      </c>
      <c r="E88" s="131">
        <v>5</v>
      </c>
      <c r="F88" s="101" t="s">
        <v>48</v>
      </c>
      <c r="G88" s="149"/>
      <c r="H88" s="61"/>
      <c r="AA88" s="156"/>
    </row>
    <row r="89" spans="1:27" ht="12.5">
      <c r="A89" s="101" t="s">
        <v>298</v>
      </c>
      <c r="B89" s="101">
        <v>300</v>
      </c>
      <c r="C89" s="101" t="s">
        <v>215</v>
      </c>
      <c r="D89" s="103">
        <v>2</v>
      </c>
      <c r="E89" s="131">
        <v>5</v>
      </c>
      <c r="F89" s="101" t="s">
        <v>48</v>
      </c>
      <c r="G89" s="149"/>
      <c r="H89" s="61"/>
      <c r="AA89" s="156"/>
    </row>
    <row r="90" spans="1:27" ht="12.5">
      <c r="A90" s="101" t="s">
        <v>299</v>
      </c>
      <c r="B90" s="101">
        <v>43.4</v>
      </c>
      <c r="C90" s="101" t="s">
        <v>215</v>
      </c>
      <c r="D90" s="103">
        <v>4</v>
      </c>
      <c r="E90" s="131"/>
      <c r="F90" s="101"/>
      <c r="G90" s="149"/>
      <c r="H90" s="61"/>
      <c r="AA90" s="156"/>
    </row>
    <row r="91" spans="1:27" ht="12.5">
      <c r="A91" s="90"/>
      <c r="B91" s="122"/>
      <c r="C91" s="90"/>
      <c r="D91" s="123"/>
      <c r="E91" s="12"/>
      <c r="F91" s="90"/>
      <c r="G91" s="149"/>
      <c r="H91" s="61"/>
      <c r="AA91" s="156"/>
    </row>
    <row r="92" spans="1:27" ht="12.5">
      <c r="A92" s="148"/>
      <c r="B92" s="149"/>
      <c r="C92" s="149"/>
      <c r="D92" s="149"/>
      <c r="E92" s="149"/>
      <c r="F92" s="149"/>
      <c r="G92" s="149"/>
      <c r="AA92" s="156"/>
    </row>
    <row r="93" spans="1:27" ht="12.5" hidden="1"/>
    <row r="94" spans="1:27" ht="12.5" hidden="1"/>
    <row r="95" spans="1:27" ht="12.5" hidden="1"/>
    <row r="96" spans="1:27" ht="12.5" hidden="1"/>
    <row r="97" ht="12.5" hidden="1"/>
    <row r="98" ht="12.5" hidden="1"/>
    <row r="99" ht="12.5" hidden="1"/>
    <row r="100" ht="12.5" hidden="1"/>
    <row r="101" ht="12.5" hidden="1"/>
    <row r="102" ht="12.5" hidden="1"/>
    <row r="103" ht="12.5" hidden="1"/>
    <row r="104" ht="12.5" hidden="1"/>
    <row r="105" ht="12.5" hidden="1"/>
    <row r="106" ht="12.5" hidden="1"/>
    <row r="107" ht="12.5" hidden="1"/>
    <row r="108" ht="12.5" hidden="1"/>
    <row r="109" ht="12.5" hidden="1"/>
    <row r="110" ht="12.5" hidden="1"/>
    <row r="111" ht="12.5" hidden="1"/>
    <row r="112" ht="12.5" hidden="1"/>
    <row r="113" ht="12.5" hidden="1"/>
    <row r="114" ht="12.5" hidden="1"/>
    <row r="115" ht="12.5" hidden="1"/>
    <row r="116" ht="12.5" hidden="1"/>
    <row r="117" ht="12.5" hidden="1"/>
    <row r="118" ht="12.5" hidden="1"/>
    <row r="119" ht="12.5" hidden="1"/>
    <row r="120" ht="12.5" hidden="1"/>
    <row r="121" ht="12.5" hidden="1"/>
    <row r="122" ht="12.5" hidden="1"/>
    <row r="123" ht="12.5" hidden="1"/>
    <row r="124" ht="12.5" hidden="1"/>
    <row r="125" ht="12.5" hidden="1"/>
    <row r="126" ht="12.5" hidden="1"/>
    <row r="127" ht="12.5" hidden="1"/>
    <row r="128" ht="12.5" hidden="1"/>
    <row r="129" ht="12.5" hidden="1"/>
    <row r="130" ht="12.5" hidden="1"/>
    <row r="131" ht="12.5" hidden="1"/>
    <row r="132" ht="12.5" hidden="1"/>
    <row r="133" ht="12.5" hidden="1"/>
    <row r="134" ht="12.5" hidden="1"/>
    <row r="135" ht="12.5" hidden="1"/>
    <row r="136" ht="12.5" hidden="1"/>
    <row r="137" ht="12.5" hidden="1"/>
    <row r="138" ht="12.5" hidden="1"/>
    <row r="139" ht="12.5" hidden="1"/>
    <row r="140" ht="12.5" hidden="1"/>
    <row r="141" ht="12.5" hidden="1"/>
    <row r="142" ht="12.5" hidden="1"/>
    <row r="143" ht="12.5" hidden="1"/>
    <row r="144" ht="12.5" hidden="1"/>
    <row r="145" ht="12.5" hidden="1"/>
    <row r="146" ht="12.5" hidden="1"/>
    <row r="147" ht="12.5" hidden="1"/>
    <row r="148" ht="12.5" hidden="1"/>
    <row r="149" ht="12.5" hidden="1"/>
    <row r="150" ht="12.5" hidden="1"/>
    <row r="151" ht="12.5" hidden="1"/>
    <row r="152" ht="12.5" hidden="1"/>
    <row r="153" ht="12.5" hidden="1"/>
    <row r="154" ht="12.5" hidden="1"/>
    <row r="155" ht="12.5" hidden="1"/>
    <row r="156" ht="12.5" hidden="1"/>
    <row r="157" ht="12.5" hidden="1"/>
    <row r="158" ht="12.5" hidden="1"/>
    <row r="159" ht="12.5" hidden="1"/>
    <row r="160" ht="12.5" hidden="1"/>
    <row r="161" ht="12.5" hidden="1"/>
    <row r="162" ht="12.5" hidden="1"/>
    <row r="163" ht="12.5" hidden="1"/>
    <row r="164" ht="12.5" hidden="1"/>
    <row r="165" ht="12.5" hidden="1"/>
    <row r="166" ht="12.5" hidden="1"/>
    <row r="167" ht="12.5" hidden="1"/>
    <row r="168" ht="12.5" hidden="1"/>
    <row r="169" ht="12.5" hidden="1"/>
    <row r="170" ht="12.5" hidden="1"/>
    <row r="171" ht="12.5" hidden="1"/>
    <row r="172" ht="12.5" hidden="1"/>
    <row r="173" ht="12.5" hidden="1"/>
    <row r="174" ht="12.5" hidden="1"/>
    <row r="175" ht="12.5" hidden="1"/>
    <row r="176" ht="12.5" hidden="1"/>
    <row r="177" ht="12.5" hidden="1"/>
    <row r="178" ht="12.5" hidden="1"/>
    <row r="179" ht="12.5" hidden="1"/>
    <row r="180" ht="12.5" hidden="1"/>
    <row r="181" ht="12.5" hidden="1"/>
    <row r="182" ht="12.5" hidden="1"/>
    <row r="183" ht="12.5" hidden="1"/>
    <row r="184" ht="12.5" hidden="1"/>
    <row r="185" ht="12.5" hidden="1"/>
    <row r="186" ht="12.5" hidden="1"/>
    <row r="187" ht="12.5" hidden="1"/>
    <row r="188" ht="12.5" hidden="1"/>
    <row r="189" ht="12.5" hidden="1"/>
    <row r="190" ht="12.5" hidden="1"/>
    <row r="191" ht="12.5" hidden="1"/>
    <row r="192" ht="12.5" hidden="1"/>
    <row r="193" ht="12.5" hidden="1"/>
    <row r="194" ht="12.5" hidden="1"/>
    <row r="195" ht="12.5" hidden="1"/>
    <row r="196" ht="12.5" hidden="1"/>
    <row r="197" ht="12.5" hidden="1"/>
    <row r="198" ht="12.5" hidden="1"/>
    <row r="199" ht="12.5" hidden="1"/>
    <row r="200" ht="12.5" hidden="1"/>
    <row r="201" ht="12.5" hidden="1"/>
    <row r="202" ht="12.5" hidden="1"/>
    <row r="203" ht="12.5" hidden="1"/>
    <row r="204" ht="12.5" hidden="1"/>
    <row r="205" ht="12.5" hidden="1"/>
    <row r="206" ht="12.5" hidden="1"/>
    <row r="207" ht="12.5" hidden="1"/>
    <row r="208" ht="12.5" hidden="1"/>
    <row r="209" ht="12.5" hidden="1"/>
    <row r="210" ht="12.5" hidden="1"/>
    <row r="211" ht="12.5" hidden="1"/>
    <row r="212" ht="12.5" hidden="1"/>
    <row r="213" ht="12.5" hidden="1"/>
    <row r="214" ht="12.5" hidden="1"/>
    <row r="215" ht="12.5" hidden="1"/>
    <row r="216" ht="12.5" hidden="1"/>
    <row r="217" ht="12.5" hidden="1"/>
    <row r="218" ht="12.5" hidden="1"/>
    <row r="219" ht="12.5" hidden="1"/>
    <row r="220" ht="12.5" hidden="1"/>
    <row r="221" ht="12.5" hidden="1"/>
    <row r="222" ht="12.5" hidden="1"/>
    <row r="223" ht="12.5" hidden="1"/>
    <row r="224" ht="12.5" hidden="1"/>
    <row r="225" ht="12.5" hidden="1"/>
    <row r="226" ht="12.5" hidden="1"/>
    <row r="227" ht="12.5" hidden="1"/>
    <row r="228" ht="12.5" hidden="1"/>
    <row r="229" ht="12.5" hidden="1"/>
    <row r="230" ht="12.5" hidden="1"/>
    <row r="231" ht="12.5" hidden="1"/>
    <row r="232" ht="12.5" hidden="1"/>
    <row r="233" ht="12.5" hidden="1"/>
    <row r="234" ht="12.5" hidden="1"/>
    <row r="235" ht="12.5" hidden="1"/>
    <row r="236" ht="12.5" hidden="1"/>
    <row r="237" ht="12.5" hidden="1"/>
    <row r="238" ht="12.5" hidden="1"/>
    <row r="239" ht="12.5" hidden="1"/>
    <row r="240" ht="12.5" hidden="1"/>
    <row r="241" ht="12.5" hidden="1"/>
    <row r="242" ht="12.5" hidden="1"/>
    <row r="243" ht="12.5" hidden="1"/>
    <row r="244" ht="12.5" hidden="1"/>
    <row r="245" ht="12.5" hidden="1"/>
    <row r="246" ht="12.5" hidden="1"/>
    <row r="247" ht="12.5" hidden="1"/>
    <row r="248" ht="12.5" hidden="1"/>
    <row r="249" ht="12.5" hidden="1"/>
    <row r="250" ht="12.5" hidden="1"/>
    <row r="251" ht="12.5" hidden="1"/>
    <row r="252" ht="12.5" hidden="1"/>
    <row r="253" ht="12.5" hidden="1"/>
    <row r="254" ht="12.5" hidden="1"/>
    <row r="255" ht="12.5" hidden="1"/>
    <row r="256" ht="12.5" hidden="1"/>
    <row r="257" ht="12.5" hidden="1"/>
    <row r="258" ht="12.5" hidden="1"/>
    <row r="259" ht="12.5" hidden="1"/>
    <row r="260" ht="12.5" hidden="1"/>
    <row r="261" ht="12.5" hidden="1"/>
    <row r="262" ht="12.5" hidden="1"/>
    <row r="263" ht="12.5" hidden="1"/>
    <row r="264" ht="12.5" hidden="1"/>
    <row r="265" ht="12.5" hidden="1"/>
    <row r="266" ht="12.5" hidden="1"/>
    <row r="267" ht="12.5" hidden="1"/>
    <row r="268" ht="12.5" hidden="1"/>
    <row r="269" ht="12.5" hidden="1"/>
    <row r="270" ht="12.5" hidden="1"/>
    <row r="271" ht="12.5" hidden="1"/>
    <row r="272" ht="12.5" hidden="1"/>
    <row r="273" ht="12.5" hidden="1"/>
    <row r="274" ht="12.5" hidden="1"/>
    <row r="275" ht="12.5" hidden="1"/>
    <row r="276" ht="12.5" hidden="1"/>
    <row r="277" ht="12.5" hidden="1"/>
    <row r="278" ht="12.5" hidden="1"/>
    <row r="279" ht="12.5" hidden="1"/>
    <row r="280" ht="12.5" hidden="1"/>
    <row r="281" ht="12.5" hidden="1"/>
    <row r="282" ht="12.5" hidden="1"/>
    <row r="283" ht="12.5" hidden="1"/>
    <row r="284" ht="12.5" hidden="1"/>
    <row r="285" ht="12.5" hidden="1"/>
    <row r="286" ht="12.5" hidden="1"/>
    <row r="287" ht="12.5" hidden="1"/>
    <row r="288" ht="12.5" hidden="1"/>
    <row r="289" ht="12.5" hidden="1"/>
    <row r="290" ht="12.5" hidden="1"/>
    <row r="291" ht="12.5" hidden="1"/>
    <row r="292" ht="12.5" hidden="1"/>
    <row r="293" ht="12.5" hidden="1"/>
    <row r="294" ht="12.5" hidden="1"/>
    <row r="295" ht="12.5" hidden="1"/>
    <row r="296" ht="12.5" hidden="1"/>
    <row r="297" ht="12.5" hidden="1"/>
    <row r="298" ht="12.5" hidden="1"/>
    <row r="299" ht="12.5" hidden="1"/>
    <row r="300" ht="12.5" hidden="1"/>
    <row r="301" ht="12.5" hidden="1"/>
    <row r="302" ht="12.5" hidden="1"/>
    <row r="303" ht="12.5" hidden="1"/>
    <row r="304" ht="12.5" hidden="1"/>
    <row r="305" ht="12.5" hidden="1"/>
    <row r="306" ht="12.5" hidden="1"/>
    <row r="307" ht="12.5" hidden="1"/>
    <row r="308" ht="12.5" hidden="1"/>
    <row r="309" ht="12.5" hidden="1"/>
    <row r="310" ht="12.5" hidden="1"/>
    <row r="311" ht="12.5" hidden="1"/>
    <row r="312" ht="12.5" hidden="1"/>
    <row r="313" ht="12.5" hidden="1"/>
    <row r="314" ht="12.5" hidden="1"/>
    <row r="315" ht="12.5" hidden="1"/>
    <row r="316" ht="12.5" hidden="1"/>
    <row r="317" ht="12.5" hidden="1"/>
    <row r="318" ht="12.5" hidden="1"/>
    <row r="319" ht="12.5" hidden="1"/>
    <row r="320" ht="12.5" hidden="1"/>
    <row r="321" ht="12.5" hidden="1"/>
    <row r="322" ht="12.5" hidden="1"/>
    <row r="323" ht="12.5" hidden="1"/>
    <row r="324" ht="12.5" hidden="1"/>
    <row r="325" ht="12.5" hidden="1"/>
    <row r="326" ht="12.5" hidden="1"/>
    <row r="327" ht="12.5" hidden="1"/>
    <row r="328" ht="12.5" hidden="1"/>
    <row r="329" ht="12.5" hidden="1"/>
    <row r="330" ht="12.5" hidden="1"/>
    <row r="331" ht="12.5" hidden="1"/>
    <row r="332" ht="12.5" hidden="1"/>
    <row r="333" ht="12.5" hidden="1"/>
    <row r="334" ht="12.5" hidden="1"/>
    <row r="335" ht="12.5" hidden="1"/>
    <row r="336" ht="12.5" hidden="1"/>
    <row r="337" ht="12.5" hidden="1"/>
    <row r="338" ht="12.5" hidden="1"/>
    <row r="339" ht="12.5" hidden="1"/>
    <row r="340" ht="12.5" hidden="1"/>
    <row r="341" ht="12.5" hidden="1"/>
    <row r="342" ht="12.5" hidden="1"/>
    <row r="343" ht="12.5" hidden="1"/>
    <row r="344" ht="12.5" hidden="1"/>
    <row r="345" ht="12.5" hidden="1"/>
    <row r="346" ht="12.5" hidden="1"/>
    <row r="347" ht="12.5" hidden="1"/>
    <row r="348" ht="12.5" hidden="1"/>
    <row r="349" ht="12.5" hidden="1"/>
    <row r="350" ht="12.5" hidden="1"/>
    <row r="351" ht="12.5" hidden="1"/>
    <row r="352" ht="12.5" hidden="1"/>
    <row r="353" ht="12.5" hidden="1"/>
    <row r="354" ht="12.5" hidden="1"/>
    <row r="355" ht="12.5" hidden="1"/>
    <row r="356" ht="12.5" hidden="1"/>
    <row r="357" ht="12.5" hidden="1"/>
    <row r="358" ht="12.5" hidden="1"/>
    <row r="359" ht="12.5" hidden="1"/>
    <row r="360" ht="12.5" hidden="1"/>
    <row r="361" ht="12.5" hidden="1"/>
    <row r="362" ht="12.5" hidden="1"/>
    <row r="363" ht="12.5" hidden="1"/>
    <row r="364" ht="12.5" hidden="1"/>
    <row r="365" ht="12.5" hidden="1"/>
    <row r="366" ht="12.5" hidden="1"/>
    <row r="367" ht="12.5" hidden="1"/>
    <row r="368" ht="12.5" hidden="1"/>
    <row r="369" ht="12.5" hidden="1"/>
    <row r="370" ht="12.5" hidden="1"/>
    <row r="371" ht="12.5" hidden="1"/>
    <row r="372" ht="12.5" hidden="1"/>
    <row r="373" ht="12.5" hidden="1"/>
    <row r="374" ht="12.5" hidden="1"/>
    <row r="375" ht="12.5" hidden="1"/>
    <row r="376" ht="12.5" hidden="1"/>
    <row r="377" ht="12.5" hidden="1"/>
    <row r="378" ht="12.5" hidden="1"/>
    <row r="379" ht="12.5" hidden="1"/>
    <row r="380" ht="12.5" hidden="1"/>
    <row r="381" ht="12.5" hidden="1"/>
    <row r="382" ht="12.5" hidden="1"/>
    <row r="383" ht="12.5" hidden="1"/>
    <row r="384" ht="12.5" hidden="1"/>
    <row r="385" ht="12.5" hidden="1"/>
    <row r="386" ht="12.5" hidden="1"/>
    <row r="387" ht="12.5" hidden="1"/>
    <row r="388" ht="12.5" hidden="1"/>
    <row r="389" ht="12.5" hidden="1"/>
    <row r="390" ht="12.5" hidden="1"/>
    <row r="391" ht="12.5" hidden="1"/>
    <row r="392" ht="12.5" hidden="1"/>
    <row r="393" ht="12.5" hidden="1"/>
    <row r="394" ht="12.5" hidden="1"/>
    <row r="395" ht="12.5" hidden="1"/>
    <row r="396" ht="12.5" hidden="1"/>
    <row r="397" ht="12.5" hidden="1"/>
    <row r="398" ht="12.5" hidden="1"/>
    <row r="399" ht="12.5" hidden="1"/>
    <row r="400" ht="12.5" hidden="1"/>
    <row r="401" ht="12.5" hidden="1"/>
    <row r="402" ht="12.5" hidden="1"/>
    <row r="403" ht="12.5" hidden="1"/>
    <row r="404" ht="12.5" hidden="1"/>
    <row r="405" ht="12.5" hidden="1"/>
    <row r="406" ht="12.5" hidden="1"/>
    <row r="407" ht="12.5" hidden="1"/>
    <row r="408" ht="12.5" hidden="1"/>
    <row r="409" ht="12.5" hidden="1"/>
    <row r="410" ht="12.5" hidden="1"/>
    <row r="411" ht="12.5" hidden="1"/>
    <row r="412" ht="12.5" hidden="1"/>
    <row r="413" ht="12.5" hidden="1"/>
    <row r="414" ht="12.5" hidden="1"/>
    <row r="415" ht="12.5" hidden="1"/>
    <row r="416" ht="12.5" hidden="1"/>
    <row r="417" ht="12.5" hidden="1"/>
    <row r="418" ht="12.5" hidden="1"/>
    <row r="419" ht="12.5" hidden="1"/>
    <row r="420" ht="12.5" hidden="1"/>
    <row r="421" ht="12.5" hidden="1"/>
    <row r="422" ht="12.5" hidden="1"/>
    <row r="423" ht="12.5" hidden="1"/>
    <row r="424" ht="12.5" hidden="1"/>
    <row r="425" ht="12.5" hidden="1"/>
    <row r="426" ht="12.5" hidden="1"/>
    <row r="427" ht="12.5" hidden="1"/>
    <row r="428" ht="12.5" hidden="1"/>
    <row r="429" ht="12.5" hidden="1"/>
    <row r="430" ht="12.5" hidden="1"/>
    <row r="431" ht="12.5" hidden="1"/>
    <row r="432" ht="12.5" hidden="1"/>
    <row r="433" ht="12.5" hidden="1"/>
    <row r="434" ht="12.5" hidden="1"/>
    <row r="435" ht="12.5" hidden="1"/>
    <row r="436" ht="12.5" hidden="1"/>
    <row r="437" ht="12.5" hidden="1"/>
    <row r="438" ht="12.5" hidden="1"/>
    <row r="439" ht="12.5" hidden="1"/>
    <row r="440" ht="12.5" hidden="1"/>
    <row r="441" ht="12.5" hidden="1"/>
    <row r="442" ht="12.5" hidden="1"/>
    <row r="443" ht="12.5" hidden="1"/>
    <row r="444" ht="12.5" hidden="1"/>
    <row r="445" ht="12.5" hidden="1"/>
    <row r="446" ht="12.5" hidden="1"/>
    <row r="447" ht="12.5" hidden="1"/>
    <row r="448" ht="12.5" hidden="1"/>
    <row r="449" ht="12.5" hidden="1"/>
    <row r="450" ht="12.5" hidden="1"/>
    <row r="451" ht="12.5" hidden="1"/>
    <row r="452" ht="12.5" hidden="1"/>
    <row r="453" ht="12.5" hidden="1"/>
    <row r="454" ht="12.5" hidden="1"/>
    <row r="455" ht="12.5" hidden="1"/>
    <row r="456" ht="12.5" hidden="1"/>
    <row r="457" ht="12.5" hidden="1"/>
    <row r="458" ht="12.5" hidden="1"/>
    <row r="459" ht="12.5" hidden="1"/>
    <row r="460" ht="12.5" hidden="1"/>
    <row r="461" ht="12.5" hidden="1"/>
    <row r="462" ht="12.5" hidden="1"/>
    <row r="463" ht="12.5" hidden="1"/>
    <row r="464" ht="12.5" hidden="1"/>
    <row r="465" ht="12.5" hidden="1"/>
    <row r="466" ht="12.5" hidden="1"/>
    <row r="467" ht="12.5" hidden="1"/>
    <row r="468" ht="12.5" hidden="1"/>
    <row r="469" ht="12.5" hidden="1"/>
    <row r="470" ht="12.5" hidden="1"/>
    <row r="471" ht="12.5" hidden="1"/>
    <row r="472" ht="12.5" hidden="1"/>
    <row r="473" ht="12.5" hidden="1"/>
    <row r="474" ht="12.5" hidden="1"/>
    <row r="475" ht="12.5" hidden="1"/>
    <row r="476" ht="12.5" hidden="1"/>
    <row r="477" ht="12.5" hidden="1"/>
    <row r="478" ht="12.5" hidden="1"/>
    <row r="479" ht="12.5" hidden="1"/>
    <row r="480" ht="12.5" hidden="1"/>
    <row r="481" ht="12.5" hidden="1"/>
    <row r="482" ht="12.5" hidden="1"/>
    <row r="483" ht="12.5" hidden="1"/>
    <row r="484" ht="12.5" hidden="1"/>
    <row r="485" ht="12.5" hidden="1"/>
    <row r="486" ht="12.5" hidden="1"/>
    <row r="487" ht="12.5" hidden="1"/>
    <row r="488" ht="12.5" hidden="1"/>
    <row r="489" ht="12.5" hidden="1"/>
    <row r="490" ht="12.5" hidden="1"/>
    <row r="491" ht="12.5" hidden="1"/>
    <row r="492" ht="12.5" hidden="1"/>
    <row r="493" ht="12.5" hidden="1"/>
    <row r="494" ht="12.5" hidden="1"/>
    <row r="495" ht="12.5" hidden="1"/>
    <row r="496" ht="12.5" hidden="1"/>
    <row r="497" ht="12.5" hidden="1"/>
    <row r="498" ht="12.5" hidden="1"/>
    <row r="499" ht="12.5" hidden="1"/>
    <row r="500" ht="12.5" hidden="1"/>
    <row r="501" ht="12.5" hidden="1"/>
    <row r="502" ht="12.5" hidden="1"/>
    <row r="503" ht="12.5" hidden="1"/>
    <row r="504" ht="12.5" hidden="1"/>
    <row r="505" ht="12.5" hidden="1"/>
    <row r="506" ht="12.5" hidden="1"/>
    <row r="507" ht="12.5" hidden="1"/>
    <row r="508" ht="12.5" hidden="1"/>
    <row r="509" ht="12.5" hidden="1"/>
    <row r="510" ht="12.5" hidden="1"/>
    <row r="511" ht="12.5" hidden="1"/>
    <row r="512" ht="12.5" hidden="1"/>
    <row r="513" ht="12.5" hidden="1"/>
    <row r="514" ht="12.5" hidden="1"/>
    <row r="515" ht="12.5" hidden="1"/>
    <row r="516" ht="12.5" hidden="1"/>
    <row r="517" ht="12.5" hidden="1"/>
    <row r="518" ht="12.5" hidden="1"/>
    <row r="519" ht="12.5" hidden="1"/>
    <row r="520" ht="12.5" hidden="1"/>
    <row r="521" ht="12.5" hidden="1"/>
    <row r="522" ht="12.5" hidden="1"/>
    <row r="523" ht="12.5" hidden="1"/>
    <row r="524" ht="12.5" hidden="1"/>
    <row r="525" ht="12.5" hidden="1"/>
    <row r="526" ht="12.5" hidden="1"/>
    <row r="527" ht="12.5" hidden="1"/>
    <row r="528" ht="12.5" hidden="1"/>
    <row r="529" ht="12.5" hidden="1"/>
    <row r="530" ht="12.5" hidden="1"/>
    <row r="531" ht="12.5" hidden="1"/>
    <row r="532" ht="12.5" hidden="1"/>
    <row r="533" ht="12.5" hidden="1"/>
    <row r="534" ht="12.5" hidden="1"/>
    <row r="535" ht="12.5" hidden="1"/>
    <row r="536" ht="12.5" hidden="1"/>
    <row r="537" ht="12.5" hidden="1"/>
    <row r="538" ht="12.5" hidden="1"/>
    <row r="539" ht="12.5" hidden="1"/>
    <row r="540" ht="12.5" hidden="1"/>
    <row r="541" ht="12.5" hidden="1"/>
    <row r="542" ht="12.5" hidden="1"/>
    <row r="543" ht="12.5" hidden="1"/>
    <row r="544" ht="12.5" hidden="1"/>
    <row r="545" ht="12.5" hidden="1"/>
    <row r="546" ht="12.5" hidden="1"/>
    <row r="547" ht="12.5" hidden="1"/>
    <row r="548" ht="12.5" hidden="1"/>
    <row r="549" ht="12.5" hidden="1"/>
    <row r="550" ht="12.5" hidden="1"/>
    <row r="551" ht="12.5" hidden="1"/>
    <row r="552" ht="12.5" hidden="1"/>
    <row r="553" ht="12.5" hidden="1"/>
    <row r="554" ht="12.5" hidden="1"/>
    <row r="555" ht="12.5" hidden="1"/>
    <row r="556" ht="12.5" hidden="1"/>
    <row r="557" ht="12.5" hidden="1"/>
    <row r="558" ht="12.5" hidden="1"/>
    <row r="559" ht="12.5" hidden="1"/>
    <row r="560" ht="12.5" hidden="1"/>
    <row r="561" ht="12.5" hidden="1"/>
    <row r="562" ht="12.5" hidden="1"/>
    <row r="563" ht="12.5" hidden="1"/>
    <row r="564" ht="12.5" hidden="1"/>
    <row r="565" ht="12.5" hidden="1"/>
    <row r="566" ht="12.5" hidden="1"/>
    <row r="567" ht="12.5" hidden="1"/>
    <row r="568" ht="12.5" hidden="1"/>
    <row r="569" ht="12.5" hidden="1"/>
    <row r="570" ht="12.5" hidden="1"/>
    <row r="571" ht="12.5" hidden="1"/>
    <row r="572" ht="12.5" hidden="1"/>
    <row r="573" ht="12.5" hidden="1"/>
    <row r="574" ht="12.5" hidden="1"/>
    <row r="575" ht="12.5" hidden="1"/>
    <row r="576" ht="12.5" hidden="1"/>
    <row r="577" ht="12.5" hidden="1"/>
    <row r="578" ht="12.5" hidden="1"/>
    <row r="579" ht="12.5" hidden="1"/>
    <row r="580" ht="12.5" hidden="1"/>
    <row r="581" ht="12.5" hidden="1"/>
    <row r="582" ht="12.5" hidden="1"/>
    <row r="583" ht="12.5" hidden="1"/>
    <row r="584" ht="12.5" hidden="1"/>
    <row r="585" ht="12.5" hidden="1"/>
    <row r="586" ht="12.5" hidden="1"/>
    <row r="587" ht="12.5" hidden="1"/>
    <row r="588" ht="12.5" hidden="1"/>
    <row r="589" ht="12.5" hidden="1"/>
    <row r="590" ht="12.5" hidden="1"/>
    <row r="591" ht="12.5" hidden="1"/>
    <row r="592" ht="12.5" hidden="1"/>
    <row r="593" ht="12.5" hidden="1"/>
    <row r="594" ht="12.5" hidden="1"/>
    <row r="595" ht="12.5" hidden="1"/>
    <row r="596" ht="12.5" hidden="1"/>
    <row r="597" ht="12.5" hidden="1"/>
    <row r="598" ht="12.5" hidden="1"/>
    <row r="599" ht="12.5" hidden="1"/>
    <row r="600" ht="12.5" hidden="1"/>
    <row r="601" ht="12.5" hidden="1"/>
    <row r="602" ht="12.5" hidden="1"/>
    <row r="603" ht="12.5" hidden="1"/>
    <row r="604" ht="12.5" hidden="1"/>
    <row r="605" ht="12.5" hidden="1"/>
    <row r="606" ht="12.5" hidden="1"/>
    <row r="607" ht="12.5" hidden="1"/>
    <row r="608" ht="12.5" hidden="1"/>
    <row r="609" ht="12.5" hidden="1"/>
    <row r="610" ht="12.5" hidden="1"/>
    <row r="611" ht="12.5" hidden="1"/>
    <row r="612" ht="12.5" hidden="1"/>
    <row r="613" ht="12.5" hidden="1"/>
    <row r="614" ht="12.5" hidden="1"/>
    <row r="615" ht="12.5" hidden="1"/>
    <row r="616" ht="12.5" hidden="1"/>
    <row r="617" ht="12.5" hidden="1"/>
    <row r="618" ht="12.5" hidden="1"/>
    <row r="619" ht="12.5" hidden="1"/>
    <row r="620" ht="12.5" hidden="1"/>
    <row r="621" ht="12.5" hidden="1"/>
    <row r="622" ht="12.5" hidden="1"/>
    <row r="623" ht="12.5" hidden="1"/>
    <row r="624" ht="12.5" hidden="1"/>
    <row r="625" ht="12.5" hidden="1"/>
    <row r="626" ht="12.5" hidden="1"/>
    <row r="627" ht="12.5" hidden="1"/>
    <row r="628" ht="12.5" hidden="1"/>
    <row r="629" ht="12.5" hidden="1"/>
    <row r="630" ht="12.5" hidden="1"/>
    <row r="631" ht="12.5" hidden="1"/>
    <row r="632" ht="12.5" hidden="1"/>
    <row r="633" ht="12.5" hidden="1"/>
    <row r="634" ht="12.5" hidden="1"/>
    <row r="635" ht="12.5" hidden="1"/>
    <row r="636" ht="12.5" hidden="1"/>
    <row r="637" ht="12.5" hidden="1"/>
    <row r="638" ht="12.5" hidden="1"/>
    <row r="639" ht="12.5" hidden="1"/>
    <row r="640" ht="12.5" hidden="1"/>
    <row r="641" ht="12.5" hidden="1"/>
    <row r="642" ht="12.5" hidden="1"/>
    <row r="643" ht="12.5" hidden="1"/>
    <row r="644" ht="12.5" hidden="1"/>
    <row r="645" ht="12.5" hidden="1"/>
    <row r="646" ht="12.5" hidden="1"/>
    <row r="647" ht="12.5" hidden="1"/>
    <row r="648" ht="12.5" hidden="1"/>
    <row r="649" ht="12.5" hidden="1"/>
    <row r="650" ht="12.5" hidden="1"/>
    <row r="651" ht="12.5" hidden="1"/>
    <row r="652" ht="12.5" hidden="1"/>
    <row r="653" ht="12.5" hidden="1"/>
    <row r="654" ht="12.5" hidden="1"/>
    <row r="655" ht="12.5" hidden="1"/>
    <row r="656" ht="12.5" hidden="1"/>
    <row r="657" ht="12.5" hidden="1"/>
    <row r="658" ht="12.5" hidden="1"/>
    <row r="659" ht="12.5" hidden="1"/>
    <row r="660" ht="12.5" hidden="1"/>
    <row r="661" ht="12.5" hidden="1"/>
    <row r="662" ht="12.5" hidden="1"/>
    <row r="663" ht="12.5" hidden="1"/>
    <row r="664" ht="12.5" hidden="1"/>
    <row r="665" ht="12.5" hidden="1"/>
    <row r="666" ht="12.5" hidden="1"/>
    <row r="667" ht="12.5" hidden="1"/>
    <row r="668" ht="12.5" hidden="1"/>
    <row r="669" ht="12.5" hidden="1"/>
    <row r="670" ht="12.5" hidden="1"/>
    <row r="671" ht="12.5" hidden="1"/>
    <row r="672" ht="12.5" hidden="1"/>
    <row r="673" ht="12.5" hidden="1"/>
    <row r="674" ht="12.5" hidden="1"/>
    <row r="675" ht="12.5" hidden="1"/>
    <row r="676" ht="12.5" hidden="1"/>
    <row r="677" ht="12.5" hidden="1"/>
    <row r="678" ht="12.5" hidden="1"/>
    <row r="679" ht="12.5" hidden="1"/>
    <row r="680" ht="12.5" hidden="1"/>
    <row r="681" ht="12.5" hidden="1"/>
    <row r="682" ht="12.5" hidden="1"/>
    <row r="683" ht="12.5" hidden="1"/>
    <row r="684" ht="12.5" hidden="1"/>
    <row r="685" ht="12.5" hidden="1"/>
    <row r="686" ht="12.5" hidden="1"/>
    <row r="687" ht="12.5" hidden="1"/>
    <row r="688" ht="12.5" hidden="1"/>
    <row r="689" ht="12.5" hidden="1"/>
    <row r="690" ht="12.5" hidden="1"/>
    <row r="691" ht="12.5" hidden="1"/>
    <row r="692" ht="12.5" hidden="1"/>
    <row r="693" ht="12.5" hidden="1"/>
    <row r="694" ht="12.5" hidden="1"/>
    <row r="695" ht="12.5" hidden="1"/>
    <row r="696" ht="12.5" hidden="1"/>
    <row r="697" ht="12.5" hidden="1"/>
    <row r="698" ht="12.5" hidden="1"/>
    <row r="699" ht="12.5" hidden="1"/>
    <row r="700" ht="12.5" hidden="1"/>
    <row r="701" ht="12.5" hidden="1"/>
    <row r="702" ht="12.5" hidden="1"/>
    <row r="703" ht="12.5" hidden="1"/>
    <row r="704" ht="12.5" hidden="1"/>
    <row r="705" ht="12.5" hidden="1"/>
    <row r="706" ht="12.5" hidden="1"/>
    <row r="707" ht="12.5" hidden="1"/>
    <row r="708" ht="12.5" hidden="1"/>
    <row r="709" ht="12.5" hidden="1"/>
    <row r="710" ht="12.5" hidden="1"/>
    <row r="711" ht="12.5" hidden="1"/>
    <row r="712" ht="12.5" hidden="1"/>
    <row r="713" ht="12.5" hidden="1"/>
    <row r="714" ht="12.5" hidden="1"/>
    <row r="715" ht="12.5" hidden="1"/>
    <row r="716" ht="12.5" hidden="1"/>
    <row r="717" ht="12.5" hidden="1"/>
    <row r="718" ht="12.5" hidden="1"/>
    <row r="719" ht="12.5" hidden="1"/>
    <row r="720" ht="12.5" hidden="1"/>
    <row r="721" ht="12.5" hidden="1"/>
    <row r="722" ht="12.5" hidden="1"/>
    <row r="723" ht="12.5" hidden="1"/>
    <row r="724" ht="12.5" hidden="1"/>
    <row r="725" ht="12.5" hidden="1"/>
    <row r="726" ht="12.5" hidden="1"/>
    <row r="727" ht="12.5" hidden="1"/>
    <row r="728" ht="12.5" hidden="1"/>
    <row r="729" ht="12.5" hidden="1"/>
    <row r="730" ht="12.5" hidden="1"/>
    <row r="731" ht="12.5" hidden="1"/>
    <row r="732" ht="12.5" hidden="1"/>
    <row r="733" ht="12.5" hidden="1"/>
    <row r="734" ht="12.5" hidden="1"/>
    <row r="735" ht="12.5" hidden="1"/>
    <row r="736" ht="12.5" hidden="1"/>
    <row r="737" ht="12.5" hidden="1"/>
    <row r="738" ht="12.5" hidden="1"/>
    <row r="739" ht="12.5" hidden="1"/>
    <row r="740" ht="12.5" hidden="1"/>
    <row r="741" ht="12.5" hidden="1"/>
    <row r="742" ht="12.5" hidden="1"/>
    <row r="743" ht="12.5" hidden="1"/>
    <row r="744" ht="12.5" hidden="1"/>
    <row r="745" ht="12.5" hidden="1"/>
    <row r="746" ht="12.5" hidden="1"/>
    <row r="747" ht="12.5" hidden="1"/>
    <row r="748" ht="12.5" hidden="1"/>
    <row r="749" ht="12.5" hidden="1"/>
    <row r="750" ht="12.5" hidden="1"/>
    <row r="751" ht="12.5" hidden="1"/>
    <row r="752" ht="12.5" hidden="1"/>
    <row r="753" ht="12.5" hidden="1"/>
    <row r="754" ht="12.5" hidden="1"/>
    <row r="755" ht="12.5" hidden="1"/>
    <row r="756" ht="12.5" hidden="1"/>
    <row r="757" ht="12.5" hidden="1"/>
    <row r="758" ht="12.5" hidden="1"/>
    <row r="759" ht="12.5" hidden="1"/>
    <row r="760" ht="12.5" hidden="1"/>
    <row r="761" ht="12.5" hidden="1"/>
    <row r="762" ht="12.5" hidden="1"/>
    <row r="763" ht="12.5" hidden="1"/>
    <row r="764" ht="12.5" hidden="1"/>
    <row r="765" ht="12.5" hidden="1"/>
    <row r="766" ht="12.5" hidden="1"/>
    <row r="767" ht="12.5" hidden="1"/>
    <row r="768" ht="12.5" hidden="1"/>
    <row r="769" ht="12.5" hidden="1"/>
    <row r="770" ht="12.5" hidden="1"/>
    <row r="771" ht="12.5" hidden="1"/>
    <row r="772" ht="12.5" hidden="1"/>
    <row r="773" ht="12.5" hidden="1"/>
    <row r="774" ht="12.5" hidden="1"/>
    <row r="775" ht="12.5" hidden="1"/>
    <row r="776" ht="12.5" hidden="1"/>
    <row r="777" ht="12.5" hidden="1"/>
    <row r="778" ht="12.5" hidden="1"/>
    <row r="779" ht="12.5" hidden="1"/>
    <row r="780" ht="12.5" hidden="1"/>
    <row r="781" ht="12.5" hidden="1"/>
    <row r="782" ht="12.5" hidden="1"/>
    <row r="783" ht="12.5" hidden="1"/>
    <row r="784" ht="12.5" hidden="1"/>
    <row r="785" ht="12.5" hidden="1"/>
    <row r="786" ht="12.5" hidden="1"/>
    <row r="787" ht="12.5" hidden="1"/>
    <row r="788" ht="12.5" hidden="1"/>
    <row r="789" ht="12.5" hidden="1"/>
    <row r="790" ht="12.5" hidden="1"/>
    <row r="791" ht="12.5" hidden="1"/>
    <row r="792" ht="12.5" hidden="1"/>
    <row r="793" ht="12.5" hidden="1"/>
    <row r="794" ht="12.5" hidden="1"/>
    <row r="795" ht="12.5" hidden="1"/>
    <row r="796" ht="12.5" hidden="1"/>
    <row r="797" ht="12.5" hidden="1"/>
    <row r="798" ht="12.5" hidden="1"/>
    <row r="799" ht="12.5" hidden="1"/>
    <row r="800" ht="12.5" hidden="1"/>
    <row r="801" ht="12.5" hidden="1"/>
    <row r="802" ht="12.5" hidden="1"/>
    <row r="803" ht="12.5" hidden="1"/>
    <row r="804" ht="12.5" hidden="1"/>
    <row r="805" ht="12.5" hidden="1"/>
    <row r="806" ht="12.5" hidden="1"/>
    <row r="807" ht="12.5" hidden="1"/>
    <row r="808" ht="12.5" hidden="1"/>
    <row r="809" ht="12.5" hidden="1"/>
    <row r="810" ht="12.5" hidden="1"/>
    <row r="811" ht="12.5" hidden="1"/>
    <row r="812" ht="12.5" hidden="1"/>
    <row r="813" ht="12.5" hidden="1"/>
    <row r="814" ht="12.5" hidden="1"/>
    <row r="815" ht="12.5" hidden="1"/>
    <row r="816" ht="12.5" hidden="1"/>
    <row r="817" ht="12.5" hidden="1"/>
    <row r="818" ht="12.5" hidden="1"/>
    <row r="819" ht="12.5" hidden="1"/>
    <row r="820" ht="12.5" hidden="1"/>
    <row r="821" ht="12.5" hidden="1"/>
    <row r="822" ht="12.5" hidden="1"/>
    <row r="823" ht="12.5" hidden="1"/>
    <row r="824" ht="12.5" hidden="1"/>
    <row r="825" ht="12.5" hidden="1"/>
    <row r="826" ht="12.5" hidden="1"/>
    <row r="827" ht="12.5" hidden="1"/>
    <row r="828" ht="12.5" hidden="1"/>
    <row r="829" ht="12.5" hidden="1"/>
    <row r="830" ht="12.5" hidden="1"/>
    <row r="831" ht="12.5" hidden="1"/>
    <row r="832" ht="12.5" hidden="1"/>
    <row r="833" ht="12.5" hidden="1"/>
    <row r="834" ht="12.5" hidden="1"/>
    <row r="835" ht="12.5" hidden="1"/>
    <row r="836" ht="12.5" hidden="1"/>
    <row r="837" ht="12.5" hidden="1"/>
    <row r="838" ht="12.5" hidden="1"/>
    <row r="839" ht="12.5" hidden="1"/>
    <row r="840" ht="12.5" hidden="1"/>
    <row r="841" ht="12.5" hidden="1"/>
    <row r="842" ht="12.5" hidden="1"/>
    <row r="843" ht="12.5" hidden="1"/>
    <row r="844" ht="12.5" hidden="1"/>
    <row r="845" ht="12.5" hidden="1"/>
    <row r="846" ht="12.5" hidden="1"/>
    <row r="847" ht="12.5" hidden="1"/>
    <row r="848" ht="12.5" hidden="1"/>
    <row r="849" ht="12.5" hidden="1"/>
    <row r="850" ht="12.5" hidden="1"/>
    <row r="851" ht="12.5" hidden="1"/>
    <row r="852" ht="12.5" hidden="1"/>
    <row r="853" ht="12.5" hidden="1"/>
    <row r="854" ht="12.5" hidden="1"/>
    <row r="855" ht="12.5" hidden="1"/>
    <row r="856" ht="12.5" hidden="1"/>
    <row r="857" ht="12.5" hidden="1"/>
    <row r="858" ht="12.5" hidden="1"/>
    <row r="859" ht="12.5" hidden="1"/>
    <row r="860" ht="12.5" hidden="1"/>
    <row r="861" ht="12.5" hidden="1"/>
    <row r="862" ht="12.5" hidden="1"/>
    <row r="863" ht="12.5" hidden="1"/>
    <row r="864" ht="12.5" hidden="1"/>
    <row r="865" ht="12.5" hidden="1"/>
    <row r="866" ht="12.5" hidden="1"/>
    <row r="867" ht="12.5" hidden="1"/>
    <row r="868" ht="12.5" hidden="1"/>
    <row r="869" ht="12.5" hidden="1"/>
    <row r="870" ht="12.5" hidden="1"/>
    <row r="871" ht="12.5" hidden="1"/>
    <row r="872" ht="12.5" hidden="1"/>
    <row r="873" ht="12.5" hidden="1"/>
    <row r="874" ht="12.5" hidden="1"/>
    <row r="875" ht="12.5" hidden="1"/>
    <row r="876" ht="12.5" hidden="1"/>
    <row r="877" ht="12.5" hidden="1"/>
    <row r="878" ht="12.5" hidden="1"/>
    <row r="879" ht="12.5" hidden="1"/>
    <row r="880" ht="12.5" hidden="1"/>
    <row r="881" ht="12.5" hidden="1"/>
    <row r="882" ht="12.5" hidden="1"/>
    <row r="883" ht="12.5" hidden="1"/>
    <row r="884" ht="12.5" hidden="1"/>
    <row r="885" ht="12.5" hidden="1"/>
    <row r="886" ht="12.5" hidden="1"/>
    <row r="887" ht="12.5" hidden="1"/>
    <row r="888" ht="12.5" hidden="1"/>
    <row r="889" ht="12.5" hidden="1"/>
    <row r="890" ht="12.5" hidden="1"/>
    <row r="891" ht="12.5" hidden="1"/>
    <row r="892" ht="12.5" hidden="1"/>
    <row r="893" ht="12.5" hidden="1"/>
    <row r="894" ht="12.5" hidden="1"/>
    <row r="895" ht="12.5" hidden="1"/>
    <row r="896" ht="12.5" hidden="1"/>
    <row r="897" ht="12.5" hidden="1"/>
    <row r="898" ht="12.5" hidden="1"/>
    <row r="899" ht="12.5" hidden="1"/>
    <row r="900" ht="12.5" hidden="1"/>
    <row r="901" ht="12.5" hidden="1"/>
    <row r="902" ht="12.5" hidden="1"/>
    <row r="903" ht="12.5" hidden="1"/>
    <row r="904" ht="12.5" hidden="1"/>
    <row r="905" ht="12.5" hidden="1"/>
    <row r="906" ht="12.5" hidden="1"/>
    <row r="907" ht="12.5" hidden="1"/>
    <row r="908" ht="12.5" hidden="1"/>
    <row r="909" ht="12.5" hidden="1"/>
    <row r="910" ht="12.5" hidden="1"/>
    <row r="911" ht="12.5" hidden="1"/>
    <row r="912" ht="12.5" hidden="1"/>
    <row r="913" ht="12.5" hidden="1"/>
    <row r="914" ht="12.5" hidden="1"/>
    <row r="915" ht="12.5" hidden="1"/>
    <row r="916" ht="12.5" hidden="1"/>
    <row r="917" ht="12.5" hidden="1"/>
    <row r="918" ht="12.5" hidden="1"/>
    <row r="919" ht="12.5" hidden="1"/>
    <row r="920" ht="12.5" hidden="1"/>
    <row r="921" ht="12.5" hidden="1"/>
    <row r="922" ht="12.5" hidden="1"/>
    <row r="923" ht="12.5" hidden="1"/>
    <row r="924" ht="12.5" hidden="1"/>
    <row r="925" ht="12.5" hidden="1"/>
    <row r="926" ht="12.5" hidden="1"/>
    <row r="927" ht="12.5" hidden="1"/>
    <row r="928" ht="12.5" hidden="1"/>
    <row r="929" ht="12.5" hidden="1"/>
    <row r="930" ht="12.5" hidden="1"/>
    <row r="931" ht="12.5" hidden="1"/>
    <row r="932" ht="12.5" hidden="1"/>
    <row r="933" ht="12.5" hidden="1"/>
    <row r="934" ht="12.5" hidden="1"/>
    <row r="935" ht="12.5" hidden="1"/>
    <row r="936" ht="12.5" hidden="1"/>
    <row r="937" ht="12.5" hidden="1"/>
    <row r="938" ht="12.5" hidden="1"/>
    <row r="939" ht="12.5" hidden="1"/>
    <row r="940" ht="12.5" hidden="1"/>
    <row r="941" ht="12.5" hidden="1"/>
    <row r="942" ht="12.5" hidden="1"/>
    <row r="943" ht="12.5" hidden="1"/>
    <row r="944" ht="12.5" hidden="1"/>
    <row r="945" ht="12.5" hidden="1"/>
    <row r="946" ht="12.5" hidden="1"/>
    <row r="947" ht="12.5" hidden="1"/>
    <row r="948" ht="12.5" hidden="1"/>
    <row r="949" ht="12.5" hidden="1"/>
    <row r="950" ht="12.5" hidden="1"/>
    <row r="951" ht="12.5" hidden="1"/>
    <row r="952" ht="12.5" hidden="1"/>
    <row r="953" ht="12.5" hidden="1"/>
    <row r="954" ht="12.5" hidden="1"/>
    <row r="955" ht="12.5" hidden="1"/>
    <row r="956" ht="12.5" hidden="1"/>
    <row r="957" ht="12.5" hidden="1"/>
    <row r="958" ht="12.5" hidden="1"/>
    <row r="959" ht="12.5" hidden="1"/>
    <row r="960" ht="12.5" hidden="1"/>
    <row r="961" ht="12.5" hidden="1"/>
    <row r="962" ht="12.5" hidden="1"/>
    <row r="963" ht="12.5" hidden="1"/>
    <row r="964" ht="12.5" hidden="1"/>
    <row r="965" ht="12.5" hidden="1"/>
    <row r="966" ht="12.5" hidden="1"/>
    <row r="967" ht="12.5" hidden="1"/>
    <row r="968" ht="12.5" hidden="1"/>
    <row r="969" ht="12.5" hidden="1"/>
    <row r="970" ht="12.5" hidden="1"/>
    <row r="971" ht="12.5" hidden="1"/>
    <row r="972" ht="12.5" hidden="1"/>
    <row r="973" ht="12.5" hidden="1"/>
    <row r="974" ht="12.5" hidden="1"/>
    <row r="975" ht="12.5" hidden="1"/>
    <row r="976" ht="12.5" hidden="1"/>
    <row r="977" ht="12.5" hidden="1"/>
    <row r="978" ht="12.5" hidden="1"/>
    <row r="979" ht="12.5" hidden="1"/>
    <row r="980" ht="12.5" hidden="1"/>
    <row r="981" ht="12.5" hidden="1"/>
    <row r="982" ht="12.5" hidden="1"/>
    <row r="983" ht="12.5" hidden="1"/>
    <row r="984" ht="12.5" hidden="1"/>
    <row r="985" ht="12.5" hidden="1"/>
    <row r="986" ht="12.5" hidden="1"/>
    <row r="987" ht="12.5" hidden="1"/>
    <row r="988" ht="12.5" hidden="1"/>
    <row r="989" ht="12.5" hidden="1"/>
    <row r="990" ht="12.5" hidden="1"/>
    <row r="991" ht="12.5" hidden="1"/>
    <row r="992" ht="12.5" hidden="1"/>
    <row r="993" ht="12.5" hidden="1"/>
    <row r="994" ht="12.5" hidden="1"/>
    <row r="995" ht="12.5" hidden="1"/>
    <row r="996" ht="12.5" hidden="1"/>
    <row r="997" ht="12.5" hidden="1"/>
    <row r="998" ht="12.5" hidden="1"/>
    <row r="999" ht="12.5" hidden="1"/>
    <row r="1000" ht="12.5" hidden="1"/>
    <row r="1001" ht="12.5" hidden="1"/>
    <row r="1002" ht="12.5" hidden="1"/>
    <row r="1003" ht="12.5" hidden="1"/>
    <row r="1004" ht="12.5" hidden="1"/>
    <row r="1005" ht="12.5" hidden="1"/>
    <row r="1006" ht="12.5" hidden="1"/>
    <row r="1007" ht="12.5" hidden="1"/>
    <row r="1008" ht="12.5" hidden="1"/>
    <row r="1009" ht="12.5" hidden="1"/>
    <row r="1010" ht="12.5" hidden="1"/>
    <row r="1011" ht="12.5" hidden="1"/>
    <row r="1012" ht="12.5" hidden="1"/>
    <row r="1013" ht="12.5" hidden="1"/>
    <row r="1014" ht="12.5" hidden="1"/>
    <row r="1015" ht="12.5" hidden="1"/>
    <row r="1016" ht="12.5" hidden="1"/>
    <row r="1017" ht="12.5" hidden="1"/>
    <row r="1018" ht="12.5" hidden="1"/>
    <row r="1019" ht="12.5" hidden="1"/>
    <row r="1020" ht="12.5" hidden="1"/>
    <row r="1021" ht="12.5" hidden="1"/>
    <row r="1022" ht="12.5" hidden="1"/>
    <row r="1023" ht="12.5" hidden="1"/>
    <row r="1024" ht="12.5" hidden="1"/>
    <row r="1025" ht="12.5" hidden="1"/>
    <row r="1026" ht="12.5" hidden="1"/>
    <row r="1027" ht="12.5" hidden="1"/>
    <row r="1028" ht="12.5" hidden="1"/>
    <row r="1029" ht="12.5" hidden="1"/>
    <row r="1030" ht="12.5" hidden="1"/>
    <row r="1031" ht="12.5" hidden="1"/>
    <row r="1032" ht="12.5" hidden="1"/>
    <row r="1033" ht="12.5" hidden="1"/>
    <row r="1034" ht="12.5" hidden="1"/>
    <row r="1035" ht="12.5" hidden="1"/>
    <row r="1036" ht="12.5" hidden="1"/>
    <row r="1037" ht="12.5" hidden="1"/>
    <row r="1038" ht="12.5" hidden="1"/>
    <row r="1039" ht="12.5" hidden="1"/>
    <row r="1040" ht="12.5" hidden="1"/>
    <row r="1041" spans="3:27" ht="12.5" hidden="1"/>
    <row r="1042" spans="3:27" ht="12.5" hidden="1"/>
    <row r="1043" spans="3:27" ht="12.5" hidden="1"/>
    <row r="1044" spans="3:27" ht="12.5" hidden="1"/>
    <row r="1045" spans="3:27" ht="12.5" hidden="1"/>
    <row r="1046" spans="3:27" ht="12.5" hidden="1"/>
    <row r="1047" spans="3:27" ht="12.5" hidden="1"/>
    <row r="1048" spans="3:27" ht="15.75" customHeight="1">
      <c r="C1048" s="156"/>
      <c r="D1048" s="156"/>
      <c r="E1048" s="156"/>
      <c r="F1048" s="156"/>
      <c r="G1048" s="156"/>
      <c r="H1048" s="156"/>
      <c r="I1048" s="156"/>
      <c r="J1048" s="156"/>
      <c r="K1048" s="156"/>
      <c r="L1048" s="156"/>
      <c r="M1048" s="156"/>
      <c r="N1048" s="156"/>
      <c r="O1048" s="156"/>
      <c r="P1048" s="156"/>
      <c r="Q1048" s="156"/>
      <c r="R1048" s="156"/>
      <c r="S1048" s="156"/>
      <c r="T1048" s="156"/>
      <c r="U1048" s="156"/>
      <c r="V1048" s="156"/>
      <c r="W1048" s="156"/>
      <c r="X1048" s="156"/>
      <c r="Y1048" s="156"/>
      <c r="Z1048" s="156"/>
      <c r="AA1048" s="156"/>
    </row>
    <row r="1049" spans="3:27" ht="15.75" customHeight="1">
      <c r="C1049" s="156"/>
      <c r="D1049" s="156"/>
      <c r="E1049" s="156"/>
      <c r="F1049" s="156"/>
      <c r="G1049" s="156"/>
      <c r="H1049" s="156"/>
      <c r="I1049" s="156"/>
      <c r="J1049" s="156"/>
      <c r="K1049" s="156"/>
      <c r="L1049" s="156"/>
      <c r="M1049" s="156"/>
      <c r="N1049" s="156"/>
      <c r="O1049" s="156"/>
      <c r="P1049" s="156"/>
      <c r="Q1049" s="156"/>
      <c r="R1049" s="156"/>
      <c r="S1049" s="156"/>
      <c r="T1049" s="156"/>
      <c r="U1049" s="156"/>
      <c r="V1049" s="156"/>
      <c r="W1049" s="156"/>
      <c r="X1049" s="156"/>
      <c r="Y1049" s="156"/>
      <c r="Z1049" s="156"/>
      <c r="AA1049" s="156"/>
    </row>
  </sheetData>
  <mergeCells count="28">
    <mergeCell ref="A40:B40"/>
    <mergeCell ref="A43:E43"/>
    <mergeCell ref="A24:B24"/>
    <mergeCell ref="A25:F25"/>
    <mergeCell ref="A26:B26"/>
    <mergeCell ref="A32:B32"/>
    <mergeCell ref="A34:B34"/>
    <mergeCell ref="A9:B9"/>
    <mergeCell ref="A15:B15"/>
    <mergeCell ref="A16:F16"/>
    <mergeCell ref="A17:F17"/>
    <mergeCell ref="A18:B18"/>
    <mergeCell ref="C1048:AA1049"/>
    <mergeCell ref="AA1:AA92"/>
    <mergeCell ref="C6:F6"/>
    <mergeCell ref="A52:A53"/>
    <mergeCell ref="A41:F42"/>
    <mergeCell ref="A33:F33"/>
    <mergeCell ref="A1:G1"/>
    <mergeCell ref="A2:F2"/>
    <mergeCell ref="G2:G42"/>
    <mergeCell ref="B3:F3"/>
    <mergeCell ref="A4:F4"/>
    <mergeCell ref="C5:F5"/>
    <mergeCell ref="G43:G92"/>
    <mergeCell ref="A92:F92"/>
    <mergeCell ref="A7:F7"/>
    <mergeCell ref="A8:F8"/>
  </mergeCells>
  <dataValidations count="4">
    <dataValidation type="list" allowBlank="1" sqref="B27:B31" xr:uid="{00000000-0002-0000-0600-000000000000}">
      <formula1>$A$70:$A$73</formula1>
    </dataValidation>
    <dataValidation type="list" allowBlank="1" sqref="B35:B39" xr:uid="{00000000-0002-0000-0600-000001000000}">
      <formula1>$A$75:$A$90</formula1>
    </dataValidation>
    <dataValidation type="list" allowBlank="1" sqref="B19:B23" xr:uid="{00000000-0002-0000-0600-000002000000}">
      <formula1>$A$54:$A$68</formula1>
    </dataValidation>
    <dataValidation type="list" allowBlank="1" sqref="B10:B14" xr:uid="{00000000-0002-0000-0600-000003000000}">
      <formula1>$A$45:$A$51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9EAD3"/>
    <outlinePr summaryBelow="0" summaryRight="0"/>
  </sheetPr>
  <dimension ref="A1"/>
  <sheetViews>
    <sheetView workbookViewId="0"/>
  </sheetViews>
  <sheetFormatPr baseColWidth="10" defaultColWidth="12.6328125" defaultRowHeight="15.75" customHeight="1"/>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9DAF8"/>
    <outlinePr summaryBelow="0" summaryRight="0"/>
  </sheetPr>
  <dimension ref="A1"/>
  <sheetViews>
    <sheetView workbookViewId="0"/>
  </sheetViews>
  <sheetFormatPr baseColWidth="10" defaultColWidth="12.6328125" defaultRowHeight="15.75" customHeight="1"/>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9DAF8"/>
    <outlinePr summaryBelow="0" summaryRight="0"/>
  </sheetPr>
  <dimension ref="A1"/>
  <sheetViews>
    <sheetView workbookViewId="0"/>
  </sheetViews>
  <sheetFormatPr baseColWidth="10" defaultColWidth="12.6328125" defaultRowHeight="15.75" customHeight="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2c70f0b-7f88-4608-8a21-6ef3b415d408">
      <Terms xmlns="http://schemas.microsoft.com/office/infopath/2007/PartnerControls"/>
    </lcf76f155ced4ddcb4097134ff3c332f>
    <TaxCatchAll xmlns="6c8372f3-ddba-44ad-b6b8-d1f55af229f1" xsi:nil="true"/>
    <Pertinent xmlns="42c70f0b-7f88-4608-8a21-6ef3b415d408" xsi:nil="true"/>
    <test xmlns="42c70f0b-7f88-4608-8a21-6ef3b415d408">true</test>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7B6B3AD249A74E8269CBA9B9D4E7F9" ma:contentTypeVersion="19" ma:contentTypeDescription="Crée un document." ma:contentTypeScope="" ma:versionID="6733400ad6f9719c5b28c47f2217ea72">
  <xsd:schema xmlns:xsd="http://www.w3.org/2001/XMLSchema" xmlns:xs="http://www.w3.org/2001/XMLSchema" xmlns:p="http://schemas.microsoft.com/office/2006/metadata/properties" xmlns:ns2="42c70f0b-7f88-4608-8a21-6ef3b415d408" xmlns:ns3="6c8372f3-ddba-44ad-b6b8-d1f55af229f1" targetNamespace="http://schemas.microsoft.com/office/2006/metadata/properties" ma:root="true" ma:fieldsID="e9e5ff5b653fa266c48461d4d283e4d5" ns2:_="" ns3:_="">
    <xsd:import namespace="42c70f0b-7f88-4608-8a21-6ef3b415d408"/>
    <xsd:import namespace="6c8372f3-ddba-44ad-b6b8-d1f55af229f1"/>
    <xsd:element name="properties">
      <xsd:complexType>
        <xsd:sequence>
          <xsd:element name="documentManagement">
            <xsd:complexType>
              <xsd:all>
                <xsd:element ref="ns2:Pertinent" minOccurs="0"/>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tes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c70f0b-7f88-4608-8a21-6ef3b415d408" elementFormDefault="qualified">
    <xsd:import namespace="http://schemas.microsoft.com/office/2006/documentManagement/types"/>
    <xsd:import namespace="http://schemas.microsoft.com/office/infopath/2007/PartnerControls"/>
    <xsd:element name="Pertinent" ma:index="3" nillable="true" ma:displayName="Pertinent" ma:description="Est ce que ça vaut le coup de faire un entretien avec cette personne ?" ma:format="Dropdown" ma:internalName="Pertinent" ma:readOnly="false">
      <xsd:simpleType>
        <xsd:restriction base="dms:Choice">
          <xsd:enumeration value="Oui"/>
          <xsd:enumeration value="Moyen"/>
          <xsd:enumeration value="Non"/>
        </xsd:restriction>
      </xsd:simpleType>
    </xsd:element>
    <xsd:element name="lcf76f155ced4ddcb4097134ff3c332f" ma:index="9" nillable="true" ma:taxonomy="true" ma:internalName="lcf76f155ced4ddcb4097134ff3c332f" ma:taxonomyFieldName="MediaServiceImageTags" ma:displayName="Balises d’images" ma:readOnly="false" ma:fieldId="{5cf76f15-5ced-4ddc-b409-7134ff3c332f}" ma:taxonomyMulti="true" ma:sspId="0ddebfef-2a9f-4476-a11e-12646c5403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hidden="true"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test" ma:index="24" nillable="true" ma:displayName="test" ma:default="1" ma:format="Dropdown" ma:hidden="true" ma:internalName="test" ma:readOnly="false">
      <xsd:simpleType>
        <xsd:restriction base="dms:Boolean"/>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8372f3-ddba-44ad-b6b8-d1f55af229f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a26a85d-5a60-4c34-98a7-b52ddcc285c5}" ma:internalName="TaxCatchAll" ma:readOnly="false" ma:showField="CatchAllData" ma:web="6c8372f3-ddba-44ad-b6b8-d1f55af229f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CADB44-BDFE-44DD-8863-618CD10718DB}">
  <ds:schemaRefs>
    <ds:schemaRef ds:uri="http://schemas.microsoft.com/sharepoint/v3/contenttype/forms"/>
  </ds:schemaRefs>
</ds:datastoreItem>
</file>

<file path=customXml/itemProps2.xml><?xml version="1.0" encoding="utf-8"?>
<ds:datastoreItem xmlns:ds="http://schemas.openxmlformats.org/officeDocument/2006/customXml" ds:itemID="{5B2088B1-4125-4284-B149-B7BA06B567C5}">
  <ds:schemaRefs>
    <ds:schemaRef ds:uri="http://schemas.microsoft.com/office/2006/metadata/properties"/>
    <ds:schemaRef ds:uri="http://schemas.microsoft.com/office/infopath/2007/PartnerControls"/>
    <ds:schemaRef ds:uri="42c70f0b-7f88-4608-8a21-6ef3b415d408"/>
    <ds:schemaRef ds:uri="6c8372f3-ddba-44ad-b6b8-d1f55af229f1"/>
  </ds:schemaRefs>
</ds:datastoreItem>
</file>

<file path=customXml/itemProps3.xml><?xml version="1.0" encoding="utf-8"?>
<ds:datastoreItem xmlns:ds="http://schemas.openxmlformats.org/officeDocument/2006/customXml" ds:itemID="{BB0AF759-24A5-4F98-8CFD-5CBEB9E0C4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Accueil</vt:lpstr>
      <vt:lpstr>Energie</vt:lpstr>
      <vt:lpstr>Restauration</vt:lpstr>
      <vt:lpstr>Déplacements</vt:lpstr>
      <vt:lpstr>Achats</vt:lpstr>
      <vt:lpstr>Immobilisations</vt:lpstr>
      <vt:lpstr>Objectifs de réduction</vt:lpstr>
      <vt:lpstr>Actions</vt:lpstr>
      <vt:lpstr>Conclusion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Teddy C | ABC</dc:creator>
  <cp:lastModifiedBy>Teddy C | ABC</cp:lastModifiedBy>
  <dcterms:created xsi:type="dcterms:W3CDTF">2024-12-12T09:21:56Z</dcterms:created>
  <dcterms:modified xsi:type="dcterms:W3CDTF">2025-01-06T09:41:35Z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0x010100527B6B3AD249A74E8269CBA9B9D4E7F9</vt:lpwstr>
  </property>
  <property fmtid="{D5CDD505-2E9C-101B-9397-08002B2CF9AE}" pid="3" name="MediaServiceImageTags">
    <vt:lpwstr/>
  </property>
</Properties>
</file>